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D99" lockStructure="1"/>
  <bookViews>
    <workbookView xWindow="360" yWindow="120" windowWidth="17100" windowHeight="10092" tabRatio="944"/>
  </bookViews>
  <sheets>
    <sheet name="Open Overall" sheetId="13" r:id="rId1"/>
    <sheet name="Tuesday Open Handlers" sheetId="1" r:id="rId2"/>
    <sheet name="Wed Open Running order" sheetId="4" r:id="rId3"/>
    <sheet name="Thursday Open Running Order" sheetId="5" r:id="rId4"/>
    <sheet name="PN - TUE" sheetId="2" r:id="rId5"/>
    <sheet name="PN-WED" sheetId="6" r:id="rId6"/>
    <sheet name="PN-Thursday" sheetId="7" r:id="rId7"/>
  </sheets>
  <definedNames>
    <definedName name="osThr">'Thursday Open Running Order'!$B$1:$D$52</definedName>
    <definedName name="osTue">'Tuesday Open Handlers'!$B$1:$D$56</definedName>
    <definedName name="osWed">'Wed Open Running order'!$C$1:$E$57</definedName>
    <definedName name="_xlnm.Print_Area" localSheetId="4">'PN - TUE'!$B$1:$D$22</definedName>
    <definedName name="_xlnm.Print_Area" localSheetId="5">'PN-WED'!$B$1:$D$23</definedName>
    <definedName name="_xlnm.Print_Area" localSheetId="3">'Thursday Open Running Order'!$B$1:$D$52</definedName>
    <definedName name="_xlnm.Print_Area" localSheetId="1">'Tuesday Open Handlers'!$B$1:$D$56</definedName>
    <definedName name="_xlnm.Print_Area" localSheetId="2">'Wed Open Running order'!$C$1:$E$57</definedName>
  </definedNames>
  <calcPr calcId="145621" calcOnSave="0"/>
</workbook>
</file>

<file path=xl/calcChain.xml><?xml version="1.0" encoding="utf-8"?>
<calcChain xmlns="http://schemas.openxmlformats.org/spreadsheetml/2006/main">
  <c r="K13" i="7" l="1"/>
  <c r="K8" i="7"/>
  <c r="K14" i="7"/>
  <c r="K9" i="7"/>
  <c r="K17" i="7"/>
  <c r="K5" i="7"/>
  <c r="K15" i="7"/>
  <c r="K2" i="7"/>
  <c r="K3" i="7"/>
  <c r="K4" i="7"/>
  <c r="K16" i="7"/>
  <c r="K6" i="7"/>
  <c r="K12" i="7"/>
  <c r="K10" i="7"/>
  <c r="K11" i="7"/>
  <c r="K7" i="7"/>
  <c r="J13" i="7"/>
  <c r="L13" i="7" s="1"/>
  <c r="J8" i="7"/>
  <c r="L8" i="7" s="1"/>
  <c r="J14" i="7"/>
  <c r="L14" i="7" s="1"/>
  <c r="J9" i="7"/>
  <c r="L9" i="7" s="1"/>
  <c r="J17" i="7"/>
  <c r="L17" i="7" s="1"/>
  <c r="J5" i="7"/>
  <c r="L5" i="7" s="1"/>
  <c r="J15" i="7"/>
  <c r="L15" i="7" s="1"/>
  <c r="J2" i="7"/>
  <c r="L2" i="7" s="1"/>
  <c r="J3" i="7"/>
  <c r="L3" i="7" s="1"/>
  <c r="J4" i="7"/>
  <c r="L4" i="7" s="1"/>
  <c r="J16" i="7"/>
  <c r="L16" i="7" s="1"/>
  <c r="J6" i="7"/>
  <c r="L6" i="7" s="1"/>
  <c r="J12" i="7"/>
  <c r="L12" i="7" s="1"/>
  <c r="J10" i="7"/>
  <c r="L10" i="7" s="1"/>
  <c r="J11" i="7"/>
  <c r="L11" i="7" s="1"/>
  <c r="J7" i="7"/>
  <c r="L7" i="7" s="1"/>
  <c r="H26" i="13"/>
  <c r="H6" i="13"/>
  <c r="H4" i="13"/>
  <c r="H12" i="13"/>
  <c r="H17" i="13"/>
  <c r="H2" i="13"/>
  <c r="H45" i="13"/>
  <c r="H31" i="13"/>
  <c r="H46" i="13"/>
  <c r="H7" i="13"/>
  <c r="H14" i="13"/>
  <c r="H19" i="13"/>
  <c r="H15" i="13"/>
  <c r="H9" i="13"/>
  <c r="H27" i="13"/>
  <c r="H3" i="13"/>
  <c r="H5" i="13"/>
  <c r="H41" i="13"/>
  <c r="H11" i="13"/>
  <c r="H18" i="13"/>
  <c r="H8" i="13"/>
  <c r="H25" i="13"/>
  <c r="H38" i="13"/>
  <c r="H24" i="13"/>
  <c r="H10" i="13"/>
  <c r="H21" i="13"/>
  <c r="H33" i="13"/>
  <c r="H22" i="13"/>
  <c r="H23" i="13"/>
  <c r="H16" i="13"/>
  <c r="H20" i="13"/>
  <c r="H39" i="13"/>
  <c r="H28" i="13"/>
  <c r="H29" i="13"/>
  <c r="H13" i="13"/>
  <c r="H44" i="13"/>
  <c r="H43" i="13"/>
  <c r="H40" i="13"/>
  <c r="H30" i="13"/>
  <c r="H42" i="13"/>
  <c r="H37" i="13"/>
  <c r="H48" i="13"/>
  <c r="H36" i="13"/>
  <c r="H34" i="13"/>
  <c r="H35" i="13"/>
  <c r="H47" i="13"/>
  <c r="H32" i="13"/>
  <c r="L30" i="5" l="1"/>
  <c r="L35" i="5"/>
  <c r="L2" i="5"/>
  <c r="L23" i="5"/>
  <c r="L46" i="5"/>
  <c r="L37" i="5"/>
  <c r="L9" i="5"/>
  <c r="L31" i="5"/>
  <c r="L16" i="5"/>
  <c r="L4" i="5"/>
  <c r="L36" i="5"/>
  <c r="L21" i="5"/>
  <c r="L12" i="5"/>
  <c r="L25" i="5"/>
  <c r="L44" i="5"/>
  <c r="L39" i="5"/>
  <c r="L15" i="5"/>
  <c r="L28" i="5"/>
  <c r="L33" i="5"/>
  <c r="L10" i="5"/>
  <c r="L52" i="5"/>
  <c r="L40" i="5"/>
  <c r="L48" i="5"/>
  <c r="L18" i="5"/>
  <c r="L20" i="5"/>
  <c r="L22" i="5"/>
  <c r="L51" i="5"/>
  <c r="L50" i="5"/>
  <c r="L29" i="5"/>
  <c r="L7" i="5"/>
  <c r="L14" i="5"/>
  <c r="L8" i="5"/>
  <c r="L34" i="5"/>
  <c r="L49" i="5"/>
  <c r="L42" i="5"/>
  <c r="L41" i="5"/>
  <c r="L27" i="5"/>
  <c r="L24" i="5"/>
  <c r="L13" i="5"/>
  <c r="L43" i="5"/>
  <c r="L19" i="5"/>
  <c r="L32" i="5"/>
  <c r="L6" i="5"/>
  <c r="L45" i="5"/>
  <c r="L17" i="5"/>
  <c r="L38" i="5"/>
  <c r="L47" i="5"/>
  <c r="L11" i="5"/>
  <c r="L5" i="5"/>
  <c r="L26" i="5"/>
  <c r="L3" i="5"/>
  <c r="K30" i="5"/>
  <c r="M30" i="5" s="1"/>
  <c r="K35" i="5"/>
  <c r="M35" i="5" s="1"/>
  <c r="K2" i="5"/>
  <c r="M2" i="5" s="1"/>
  <c r="K23" i="5"/>
  <c r="M23" i="5" s="1"/>
  <c r="K46" i="5"/>
  <c r="M46" i="5" s="1"/>
  <c r="K37" i="5"/>
  <c r="M37" i="5" s="1"/>
  <c r="K9" i="5"/>
  <c r="M9" i="5" s="1"/>
  <c r="K31" i="5"/>
  <c r="M31" i="5" s="1"/>
  <c r="K16" i="5"/>
  <c r="M16" i="5" s="1"/>
  <c r="K4" i="5"/>
  <c r="M4" i="5" s="1"/>
  <c r="K36" i="5"/>
  <c r="M36" i="5" s="1"/>
  <c r="K21" i="5"/>
  <c r="M21" i="5" s="1"/>
  <c r="K12" i="5"/>
  <c r="M12" i="5" s="1"/>
  <c r="K25" i="5"/>
  <c r="M25" i="5" s="1"/>
  <c r="K44" i="5"/>
  <c r="M44" i="5" s="1"/>
  <c r="K39" i="5"/>
  <c r="M39" i="5" s="1"/>
  <c r="K15" i="5"/>
  <c r="M15" i="5" s="1"/>
  <c r="K28" i="5"/>
  <c r="M28" i="5" s="1"/>
  <c r="K33" i="5"/>
  <c r="M33" i="5" s="1"/>
  <c r="K10" i="5"/>
  <c r="M10" i="5" s="1"/>
  <c r="K52" i="5"/>
  <c r="M52" i="5" s="1"/>
  <c r="K40" i="5"/>
  <c r="M40" i="5" s="1"/>
  <c r="K48" i="5"/>
  <c r="M48" i="5" s="1"/>
  <c r="K18" i="5"/>
  <c r="M18" i="5" s="1"/>
  <c r="K20" i="5"/>
  <c r="M20" i="5" s="1"/>
  <c r="K22" i="5"/>
  <c r="M22" i="5" s="1"/>
  <c r="K51" i="5"/>
  <c r="M51" i="5" s="1"/>
  <c r="K50" i="5"/>
  <c r="M50" i="5" s="1"/>
  <c r="K29" i="5"/>
  <c r="M29" i="5" s="1"/>
  <c r="K7" i="5"/>
  <c r="M7" i="5" s="1"/>
  <c r="K14" i="5"/>
  <c r="M14" i="5" s="1"/>
  <c r="K8" i="5"/>
  <c r="M8" i="5" s="1"/>
  <c r="K34" i="5"/>
  <c r="M34" i="5" s="1"/>
  <c r="K49" i="5"/>
  <c r="M49" i="5" s="1"/>
  <c r="K42" i="5"/>
  <c r="M42" i="5" s="1"/>
  <c r="K41" i="5"/>
  <c r="M41" i="5" s="1"/>
  <c r="K27" i="5"/>
  <c r="M27" i="5" s="1"/>
  <c r="K24" i="5"/>
  <c r="M24" i="5" s="1"/>
  <c r="K13" i="5"/>
  <c r="M13" i="5" s="1"/>
  <c r="K43" i="5"/>
  <c r="M43" i="5" s="1"/>
  <c r="K19" i="5"/>
  <c r="M19" i="5" s="1"/>
  <c r="K32" i="5"/>
  <c r="M32" i="5" s="1"/>
  <c r="K6" i="5"/>
  <c r="M6" i="5" s="1"/>
  <c r="K45" i="5"/>
  <c r="M45" i="5" s="1"/>
  <c r="K17" i="5"/>
  <c r="M17" i="5" s="1"/>
  <c r="K38" i="5"/>
  <c r="M38" i="5" s="1"/>
  <c r="K47" i="5"/>
  <c r="M47" i="5" s="1"/>
  <c r="K11" i="5"/>
  <c r="M11" i="5" s="1"/>
  <c r="K5" i="5"/>
  <c r="M5" i="5" s="1"/>
  <c r="K26" i="5"/>
  <c r="M26" i="5" s="1"/>
  <c r="K3" i="5"/>
  <c r="M3" i="5" s="1"/>
  <c r="K12" i="6" l="1"/>
  <c r="K4" i="6"/>
  <c r="K2" i="6"/>
  <c r="K19" i="6"/>
  <c r="K18" i="6"/>
  <c r="K3" i="6"/>
  <c r="K11" i="6"/>
  <c r="K9" i="6"/>
  <c r="K8" i="6"/>
  <c r="K5" i="6"/>
  <c r="K15" i="6"/>
  <c r="K13" i="6"/>
  <c r="K17" i="6"/>
  <c r="K14" i="6"/>
  <c r="K20" i="6"/>
  <c r="K21" i="6"/>
  <c r="K22" i="6"/>
  <c r="K10" i="6"/>
  <c r="K7" i="6"/>
  <c r="K6" i="6"/>
  <c r="K23" i="6"/>
  <c r="K16" i="6"/>
  <c r="J12" i="6"/>
  <c r="L12" i="6" s="1"/>
  <c r="J4" i="6"/>
  <c r="L4" i="6" s="1"/>
  <c r="J2" i="6"/>
  <c r="L2" i="6" s="1"/>
  <c r="J19" i="6"/>
  <c r="L19" i="6" s="1"/>
  <c r="J18" i="6"/>
  <c r="L18" i="6" s="1"/>
  <c r="J3" i="6"/>
  <c r="L3" i="6" s="1"/>
  <c r="J11" i="6"/>
  <c r="L11" i="6" s="1"/>
  <c r="J9" i="6"/>
  <c r="L9" i="6" s="1"/>
  <c r="J8" i="6"/>
  <c r="L8" i="6" s="1"/>
  <c r="J5" i="6"/>
  <c r="L5" i="6" s="1"/>
  <c r="J15" i="6"/>
  <c r="L15" i="6" s="1"/>
  <c r="J13" i="6"/>
  <c r="L13" i="6" s="1"/>
  <c r="J17" i="6"/>
  <c r="L17" i="6" s="1"/>
  <c r="J14" i="6"/>
  <c r="L14" i="6" s="1"/>
  <c r="J20" i="6"/>
  <c r="L20" i="6" s="1"/>
  <c r="J21" i="6"/>
  <c r="L21" i="6" s="1"/>
  <c r="J22" i="6"/>
  <c r="L22" i="6" s="1"/>
  <c r="J10" i="6"/>
  <c r="L10" i="6" s="1"/>
  <c r="J7" i="6"/>
  <c r="L7" i="6" s="1"/>
  <c r="J6" i="6"/>
  <c r="L6" i="6" s="1"/>
  <c r="J23" i="6"/>
  <c r="L23" i="6" s="1"/>
  <c r="J16" i="6"/>
  <c r="L16" i="6" s="1"/>
  <c r="M39" i="4"/>
  <c r="M6" i="4"/>
  <c r="M17" i="4"/>
  <c r="M54" i="4"/>
  <c r="M45" i="4"/>
  <c r="M51" i="4"/>
  <c r="M12" i="4"/>
  <c r="M55" i="4"/>
  <c r="M28" i="4"/>
  <c r="M22" i="4"/>
  <c r="M27" i="4"/>
  <c r="M3" i="4"/>
  <c r="M32" i="4"/>
  <c r="M30" i="4"/>
  <c r="M18" i="4"/>
  <c r="M52" i="4"/>
  <c r="M37" i="4"/>
  <c r="M11" i="4"/>
  <c r="M42" i="4"/>
  <c r="M35" i="4"/>
  <c r="M29" i="4"/>
  <c r="M43" i="4"/>
  <c r="M8" i="4"/>
  <c r="M40" i="4"/>
  <c r="M56" i="4"/>
  <c r="M33" i="4"/>
  <c r="M47" i="4"/>
  <c r="M16" i="4"/>
  <c r="M50" i="4"/>
  <c r="M26" i="4"/>
  <c r="M20" i="4"/>
  <c r="M10" i="4"/>
  <c r="M15" i="4"/>
  <c r="M23" i="4"/>
  <c r="M9" i="4"/>
  <c r="M57" i="4"/>
  <c r="M41" i="4"/>
  <c r="M44" i="4"/>
  <c r="M53" i="4"/>
  <c r="M13" i="4"/>
  <c r="M14" i="4"/>
  <c r="M4" i="4"/>
  <c r="M46" i="4"/>
  <c r="M24" i="4"/>
  <c r="M5" i="4"/>
  <c r="M19" i="4"/>
  <c r="M31" i="4"/>
  <c r="M36" i="4"/>
  <c r="M7" i="4"/>
  <c r="M48" i="4"/>
  <c r="M34" i="4"/>
  <c r="M25" i="4"/>
  <c r="M2" i="4"/>
  <c r="M49" i="4"/>
  <c r="M21" i="4"/>
  <c r="M38" i="4"/>
  <c r="L39" i="4"/>
  <c r="N39" i="4" s="1"/>
  <c r="L6" i="4"/>
  <c r="N6" i="4" s="1"/>
  <c r="L17" i="4"/>
  <c r="N17" i="4" s="1"/>
  <c r="L54" i="4"/>
  <c r="N54" i="4" s="1"/>
  <c r="L45" i="4"/>
  <c r="N45" i="4" s="1"/>
  <c r="L51" i="4"/>
  <c r="N51" i="4" s="1"/>
  <c r="L12" i="4"/>
  <c r="N12" i="4" s="1"/>
  <c r="L55" i="4"/>
  <c r="N55" i="4" s="1"/>
  <c r="L28" i="4"/>
  <c r="N28" i="4" s="1"/>
  <c r="L22" i="4"/>
  <c r="N22" i="4" s="1"/>
  <c r="L27" i="4"/>
  <c r="N27" i="4" s="1"/>
  <c r="L3" i="4"/>
  <c r="N3" i="4" s="1"/>
  <c r="L32" i="4"/>
  <c r="N32" i="4" s="1"/>
  <c r="L30" i="4"/>
  <c r="N30" i="4" s="1"/>
  <c r="L18" i="4"/>
  <c r="N18" i="4" s="1"/>
  <c r="L52" i="4"/>
  <c r="N52" i="4" s="1"/>
  <c r="L37" i="4"/>
  <c r="N37" i="4" s="1"/>
  <c r="L11" i="4"/>
  <c r="N11" i="4" s="1"/>
  <c r="L42" i="4"/>
  <c r="N42" i="4" s="1"/>
  <c r="L35" i="4"/>
  <c r="N35" i="4" s="1"/>
  <c r="L29" i="4"/>
  <c r="N29" i="4" s="1"/>
  <c r="L43" i="4"/>
  <c r="N43" i="4" s="1"/>
  <c r="L8" i="4"/>
  <c r="N8" i="4" s="1"/>
  <c r="L40" i="4"/>
  <c r="N40" i="4" s="1"/>
  <c r="L56" i="4"/>
  <c r="N56" i="4" s="1"/>
  <c r="L33" i="4"/>
  <c r="N33" i="4" s="1"/>
  <c r="L47" i="4"/>
  <c r="N47" i="4" s="1"/>
  <c r="L16" i="4"/>
  <c r="N16" i="4" s="1"/>
  <c r="L50" i="4"/>
  <c r="N50" i="4" s="1"/>
  <c r="L26" i="4"/>
  <c r="N26" i="4" s="1"/>
  <c r="L20" i="4"/>
  <c r="N20" i="4" s="1"/>
  <c r="L10" i="4"/>
  <c r="N10" i="4" s="1"/>
  <c r="L15" i="4"/>
  <c r="N15" i="4" s="1"/>
  <c r="L23" i="4"/>
  <c r="N23" i="4" s="1"/>
  <c r="L9" i="4"/>
  <c r="N9" i="4" s="1"/>
  <c r="L57" i="4"/>
  <c r="N57" i="4" s="1"/>
  <c r="L41" i="4"/>
  <c r="N41" i="4" s="1"/>
  <c r="L44" i="4"/>
  <c r="N44" i="4" s="1"/>
  <c r="L53" i="4"/>
  <c r="N53" i="4" s="1"/>
  <c r="L13" i="4"/>
  <c r="N13" i="4" s="1"/>
  <c r="L14" i="4"/>
  <c r="N14" i="4" s="1"/>
  <c r="L4" i="4"/>
  <c r="N4" i="4" s="1"/>
  <c r="L46" i="4"/>
  <c r="N46" i="4" s="1"/>
  <c r="L24" i="4"/>
  <c r="N24" i="4" s="1"/>
  <c r="L5" i="4"/>
  <c r="N5" i="4" s="1"/>
  <c r="L19" i="4"/>
  <c r="N19" i="4" s="1"/>
  <c r="L31" i="4"/>
  <c r="N31" i="4" s="1"/>
  <c r="L36" i="4"/>
  <c r="N36" i="4" s="1"/>
  <c r="L7" i="4"/>
  <c r="N7" i="4" s="1"/>
  <c r="L48" i="4"/>
  <c r="N48" i="4" s="1"/>
  <c r="L34" i="4"/>
  <c r="N34" i="4" s="1"/>
  <c r="L25" i="4"/>
  <c r="N25" i="4" s="1"/>
  <c r="L2" i="4"/>
  <c r="N2" i="4" s="1"/>
  <c r="L49" i="4"/>
  <c r="N49" i="4" s="1"/>
  <c r="L21" i="4"/>
  <c r="N21" i="4" s="1"/>
  <c r="L38" i="4"/>
  <c r="N38" i="4" s="1"/>
  <c r="K5" i="2" l="1"/>
  <c r="K14" i="2"/>
  <c r="K13" i="2"/>
  <c r="K7" i="2"/>
  <c r="K15" i="2"/>
  <c r="K9" i="2"/>
  <c r="K16" i="2"/>
  <c r="K11" i="2"/>
  <c r="K17" i="2"/>
  <c r="K8" i="2"/>
  <c r="K18" i="2"/>
  <c r="K10" i="2"/>
  <c r="K2" i="2"/>
  <c r="K19" i="2"/>
  <c r="K20" i="2"/>
  <c r="K4" i="2"/>
  <c r="K12" i="2"/>
  <c r="K21" i="2"/>
  <c r="K6" i="2"/>
  <c r="K3" i="2"/>
  <c r="K22" i="2"/>
  <c r="J5" i="2"/>
  <c r="L5" i="2" s="1"/>
  <c r="J14" i="2"/>
  <c r="L14" i="2" s="1"/>
  <c r="J13" i="2"/>
  <c r="L13" i="2" s="1"/>
  <c r="J7" i="2"/>
  <c r="L7" i="2" s="1"/>
  <c r="J15" i="2"/>
  <c r="L15" i="2" s="1"/>
  <c r="J9" i="2"/>
  <c r="L9" i="2" s="1"/>
  <c r="J16" i="2"/>
  <c r="L16" i="2" s="1"/>
  <c r="J11" i="2"/>
  <c r="L11" i="2" s="1"/>
  <c r="J17" i="2"/>
  <c r="L17" i="2" s="1"/>
  <c r="J8" i="2"/>
  <c r="L8" i="2" s="1"/>
  <c r="J18" i="2"/>
  <c r="L18" i="2" s="1"/>
  <c r="J10" i="2"/>
  <c r="L10" i="2" s="1"/>
  <c r="J2" i="2"/>
  <c r="L2" i="2" s="1"/>
  <c r="J19" i="2"/>
  <c r="L19" i="2" s="1"/>
  <c r="J20" i="2"/>
  <c r="L20" i="2" s="1"/>
  <c r="J4" i="2"/>
  <c r="L4" i="2" s="1"/>
  <c r="J12" i="2"/>
  <c r="L12" i="2" s="1"/>
  <c r="J21" i="2"/>
  <c r="L21" i="2" s="1"/>
  <c r="J6" i="2"/>
  <c r="L6" i="2" s="1"/>
  <c r="J3" i="2"/>
  <c r="L3" i="2" s="1"/>
  <c r="J22" i="2"/>
  <c r="L22" i="2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4" i="1"/>
  <c r="L33" i="1"/>
  <c r="L35" i="1"/>
  <c r="L36" i="1"/>
  <c r="L37" i="1"/>
  <c r="L38" i="1"/>
  <c r="L39" i="1"/>
  <c r="L40" i="1"/>
  <c r="L41" i="1"/>
  <c r="L43" i="1"/>
  <c r="L42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2" i="1"/>
  <c r="M9" i="1"/>
  <c r="K29" i="1"/>
  <c r="M29" i="1" s="1"/>
  <c r="K47" i="1"/>
  <c r="M47" i="1" s="1"/>
  <c r="K34" i="1"/>
  <c r="M34" i="1" s="1"/>
  <c r="K15" i="1"/>
  <c r="M15" i="1" s="1"/>
  <c r="K48" i="1"/>
  <c r="M48" i="1" s="1"/>
  <c r="K20" i="1"/>
  <c r="M20" i="1" s="1"/>
  <c r="K30" i="1"/>
  <c r="M30" i="1" s="1"/>
  <c r="K11" i="1"/>
  <c r="M11" i="1" s="1"/>
  <c r="K43" i="1"/>
  <c r="M43" i="1" s="1"/>
  <c r="K28" i="1"/>
  <c r="M28" i="1" s="1"/>
  <c r="K33" i="1"/>
  <c r="M33" i="1" s="1"/>
  <c r="K12" i="1"/>
  <c r="M12" i="1" s="1"/>
  <c r="K7" i="1"/>
  <c r="M7" i="1" s="1"/>
  <c r="K6" i="1"/>
  <c r="M6" i="1" s="1"/>
  <c r="K50" i="1"/>
  <c r="M50" i="1" s="1"/>
  <c r="K14" i="1"/>
  <c r="M14" i="1" s="1"/>
  <c r="K46" i="1"/>
  <c r="M46" i="1" s="1"/>
  <c r="K51" i="1"/>
  <c r="M51" i="1" s="1"/>
  <c r="K22" i="1"/>
  <c r="M22" i="1" s="1"/>
  <c r="K42" i="1"/>
  <c r="M42" i="1" s="1"/>
  <c r="K52" i="1"/>
  <c r="M52" i="1" s="1"/>
  <c r="K40" i="1"/>
  <c r="M40" i="1" s="1"/>
  <c r="K26" i="1"/>
  <c r="M26" i="1" s="1"/>
  <c r="K9" i="1"/>
  <c r="K39" i="1"/>
  <c r="M39" i="1" s="1"/>
  <c r="K53" i="1"/>
  <c r="M53" i="1" s="1"/>
  <c r="K10" i="1"/>
  <c r="M10" i="1" s="1"/>
  <c r="K27" i="1"/>
  <c r="M27" i="1" s="1"/>
  <c r="K13" i="1"/>
  <c r="M13" i="1" s="1"/>
  <c r="K49" i="1"/>
  <c r="M49" i="1" s="1"/>
  <c r="K37" i="1"/>
  <c r="M37" i="1" s="1"/>
  <c r="K45" i="1"/>
  <c r="M45" i="1" s="1"/>
  <c r="K19" i="1"/>
  <c r="M19" i="1" s="1"/>
  <c r="K54" i="1"/>
  <c r="M54" i="1" s="1"/>
  <c r="K8" i="1"/>
  <c r="M8" i="1" s="1"/>
  <c r="K38" i="1"/>
  <c r="M38" i="1" s="1"/>
  <c r="K25" i="1"/>
  <c r="M25" i="1" s="1"/>
  <c r="K32" i="1"/>
  <c r="M32" i="1" s="1"/>
  <c r="K16" i="1"/>
  <c r="M16" i="1" s="1"/>
  <c r="K35" i="1"/>
  <c r="M35" i="1" s="1"/>
  <c r="K17" i="1"/>
  <c r="M17" i="1" s="1"/>
  <c r="K21" i="1"/>
  <c r="M21" i="1" s="1"/>
  <c r="K18" i="1"/>
  <c r="M18" i="1" s="1"/>
  <c r="K5" i="1"/>
  <c r="M5" i="1" s="1"/>
  <c r="K55" i="1"/>
  <c r="M55" i="1" s="1"/>
  <c r="K41" i="1"/>
  <c r="M41" i="1" s="1"/>
  <c r="K36" i="1"/>
  <c r="M36" i="1" s="1"/>
  <c r="K24" i="1"/>
  <c r="M24" i="1" s="1"/>
  <c r="K4" i="1"/>
  <c r="M4" i="1" s="1"/>
  <c r="K56" i="1"/>
  <c r="M56" i="1" s="1"/>
  <c r="K23" i="1"/>
  <c r="M23" i="1" s="1"/>
  <c r="K2" i="1"/>
  <c r="M2" i="1" s="1"/>
  <c r="K3" i="1"/>
  <c r="M3" i="1" s="1"/>
  <c r="K31" i="1"/>
  <c r="M31" i="1" s="1"/>
  <c r="K44" i="1"/>
  <c r="M44" i="1" s="1"/>
</calcChain>
</file>

<file path=xl/sharedStrings.xml><?xml version="1.0" encoding="utf-8"?>
<sst xmlns="http://schemas.openxmlformats.org/spreadsheetml/2006/main" count="912" uniqueCount="213">
  <si>
    <t>FIRST NAME</t>
  </si>
  <si>
    <t>LAST NAME</t>
  </si>
  <si>
    <t>Beth</t>
  </si>
  <si>
    <t>Anderson</t>
  </si>
  <si>
    <t>Gage</t>
  </si>
  <si>
    <t>Zach</t>
  </si>
  <si>
    <t>Kenneth</t>
  </si>
  <si>
    <t>Arrendale</t>
  </si>
  <si>
    <t>Jim Bob</t>
  </si>
  <si>
    <t>Mairi</t>
  </si>
  <si>
    <t>Carol Anne</t>
  </si>
  <si>
    <t>Bailey</t>
  </si>
  <si>
    <t>Max</t>
  </si>
  <si>
    <t>Noel</t>
  </si>
  <si>
    <t>Debbie</t>
  </si>
  <si>
    <t>Amos</t>
  </si>
  <si>
    <t>Hubert</t>
  </si>
  <si>
    <t>Cole</t>
  </si>
  <si>
    <t>Stuart</t>
  </si>
  <si>
    <t>Ballantyne</t>
  </si>
  <si>
    <t>Graig</t>
  </si>
  <si>
    <t>Diane</t>
  </si>
  <si>
    <t>Barrantine</t>
  </si>
  <si>
    <t>Bella</t>
  </si>
  <si>
    <t>Wynn</t>
  </si>
  <si>
    <t>Billy</t>
  </si>
  <si>
    <t>Bishop</t>
  </si>
  <si>
    <t>Libby</t>
  </si>
  <si>
    <t>Connie</t>
  </si>
  <si>
    <t>Borwick</t>
  </si>
  <si>
    <t>Temmy</t>
  </si>
  <si>
    <t>Donna</t>
  </si>
  <si>
    <t>Brisbin</t>
  </si>
  <si>
    <t>Jim</t>
  </si>
  <si>
    <t>Cindy</t>
  </si>
  <si>
    <t>Carrington</t>
  </si>
  <si>
    <t>Emma</t>
  </si>
  <si>
    <t>Brian</t>
  </si>
  <si>
    <t>Cash</t>
  </si>
  <si>
    <t>Neal</t>
  </si>
  <si>
    <t>Reilly</t>
  </si>
  <si>
    <t>Mary Louise</t>
  </si>
  <si>
    <t>Cattaneo</t>
  </si>
  <si>
    <t>Grace</t>
  </si>
  <si>
    <t>Tommy</t>
  </si>
  <si>
    <t>Connell</t>
  </si>
  <si>
    <t>Moss</t>
  </si>
  <si>
    <t>Jen</t>
  </si>
  <si>
    <t>David L</t>
  </si>
  <si>
    <t>Cox</t>
  </si>
  <si>
    <t>Zander</t>
  </si>
  <si>
    <t>Barbara</t>
  </si>
  <si>
    <t>Craig</t>
  </si>
  <si>
    <t>Kim</t>
  </si>
  <si>
    <t>Dahan</t>
  </si>
  <si>
    <t>Kate</t>
  </si>
  <si>
    <t>Joyce</t>
  </si>
  <si>
    <t>Eddy</t>
  </si>
  <si>
    <t>Katty</t>
  </si>
  <si>
    <t>Wren</t>
  </si>
  <si>
    <t>Tom</t>
  </si>
  <si>
    <t>Friddell</t>
  </si>
  <si>
    <t>Mack</t>
  </si>
  <si>
    <t>Jenny</t>
  </si>
  <si>
    <t>Stewart</t>
  </si>
  <si>
    <t>Harvard</t>
  </si>
  <si>
    <t>Bill</t>
  </si>
  <si>
    <t>Nap</t>
  </si>
  <si>
    <t>Allen</t>
  </si>
  <si>
    <t>Hickenbottom</t>
  </si>
  <si>
    <t>Bodie</t>
  </si>
  <si>
    <t>Pam</t>
  </si>
  <si>
    <t>Hunt</t>
  </si>
  <si>
    <t>Styx</t>
  </si>
  <si>
    <t>May</t>
  </si>
  <si>
    <t>Mark</t>
  </si>
  <si>
    <t>Ireland</t>
  </si>
  <si>
    <t>Skeeter</t>
  </si>
  <si>
    <t>Scott</t>
  </si>
  <si>
    <t>Johnson</t>
  </si>
  <si>
    <t>Dave</t>
  </si>
  <si>
    <t>Leida</t>
  </si>
  <si>
    <t>Jones</t>
  </si>
  <si>
    <t>Lucy</t>
  </si>
  <si>
    <t>Judith</t>
  </si>
  <si>
    <t>Kelly</t>
  </si>
  <si>
    <t>Tucker</t>
  </si>
  <si>
    <t>Glyen</t>
  </si>
  <si>
    <t>Joanne</t>
  </si>
  <si>
    <t>Korn</t>
  </si>
  <si>
    <t>Jetta</t>
  </si>
  <si>
    <t>Pat</t>
  </si>
  <si>
    <t>Leach</t>
  </si>
  <si>
    <t>Sherry</t>
  </si>
  <si>
    <t>Lee</t>
  </si>
  <si>
    <t>Banks</t>
  </si>
  <si>
    <t>Gail</t>
  </si>
  <si>
    <t>Lynch</t>
  </si>
  <si>
    <t>Dana</t>
  </si>
  <si>
    <t>Mardell</t>
  </si>
  <si>
    <t>Angela</t>
  </si>
  <si>
    <t>McCrann-Hoover</t>
  </si>
  <si>
    <t>Belle</t>
  </si>
  <si>
    <t>Mollie</t>
  </si>
  <si>
    <t>Jean</t>
  </si>
  <si>
    <t>Murphy</t>
  </si>
  <si>
    <t>Hope - Non Compete</t>
  </si>
  <si>
    <t>Aubrey</t>
  </si>
  <si>
    <t>Nelson</t>
  </si>
  <si>
    <t>Deacon</t>
  </si>
  <si>
    <t>Tony</t>
  </si>
  <si>
    <t>Phillips</t>
  </si>
  <si>
    <t>Palin</t>
  </si>
  <si>
    <t>Stormy</t>
  </si>
  <si>
    <t>David</t>
  </si>
  <si>
    <t>Saunders</t>
  </si>
  <si>
    <t>Curtis</t>
  </si>
  <si>
    <t>Jill</t>
  </si>
  <si>
    <t>Willie</t>
  </si>
  <si>
    <t>Southard</t>
  </si>
  <si>
    <t>Taz</t>
  </si>
  <si>
    <t>Jacquelyn</t>
  </si>
  <si>
    <t>Trem</t>
  </si>
  <si>
    <t>Matthew</t>
  </si>
  <si>
    <t>Twitty</t>
  </si>
  <si>
    <t>Julia E</t>
  </si>
  <si>
    <t>Washam</t>
  </si>
  <si>
    <t>Barry</t>
  </si>
  <si>
    <t>Zimmerman</t>
  </si>
  <si>
    <t>Flip</t>
  </si>
  <si>
    <t>Aggie</t>
  </si>
  <si>
    <t xml:space="preserve">Hope   </t>
  </si>
  <si>
    <t xml:space="preserve">Storm </t>
  </si>
  <si>
    <t>Erin</t>
  </si>
  <si>
    <t>Page</t>
  </si>
  <si>
    <t>Cap</t>
  </si>
  <si>
    <t>Hannah</t>
  </si>
  <si>
    <t>Kiwi (T&amp;W only)</t>
  </si>
  <si>
    <t>Wyatt</t>
  </si>
  <si>
    <t>Tia</t>
  </si>
  <si>
    <t>Tazz</t>
  </si>
  <si>
    <t>Pia</t>
  </si>
  <si>
    <t>Koda</t>
  </si>
  <si>
    <t>Ceilidh</t>
  </si>
  <si>
    <t>Keva</t>
  </si>
  <si>
    <t>Fly</t>
  </si>
  <si>
    <t>Jane</t>
  </si>
  <si>
    <t>Fame</t>
  </si>
  <si>
    <t>Asher Del Culzean</t>
  </si>
  <si>
    <t>Gwen</t>
  </si>
  <si>
    <t>Asher Dell Bristol</t>
  </si>
  <si>
    <t>Rascal</t>
  </si>
  <si>
    <t>Asher Del Hafton</t>
  </si>
  <si>
    <t>Dog</t>
  </si>
  <si>
    <t xml:space="preserve">Dog </t>
  </si>
  <si>
    <t>John</t>
  </si>
  <si>
    <t>Cannon</t>
  </si>
  <si>
    <t>Star</t>
  </si>
  <si>
    <t>Good</t>
  </si>
  <si>
    <t>Jess</t>
  </si>
  <si>
    <t>Rock</t>
  </si>
  <si>
    <t>Ann</t>
  </si>
  <si>
    <t>Meg</t>
  </si>
  <si>
    <t>Position</t>
  </si>
  <si>
    <t>Outrun</t>
  </si>
  <si>
    <t>Lift</t>
  </si>
  <si>
    <t>Fetch</t>
  </si>
  <si>
    <t>Drive</t>
  </si>
  <si>
    <t>Shed</t>
  </si>
  <si>
    <t>Pen</t>
  </si>
  <si>
    <t>Off</t>
  </si>
  <si>
    <t>OutWork</t>
  </si>
  <si>
    <t>Score</t>
  </si>
  <si>
    <t>Mosses</t>
  </si>
  <si>
    <t>lifts</t>
  </si>
  <si>
    <t>fetch</t>
  </si>
  <si>
    <t>drive</t>
  </si>
  <si>
    <t>pen</t>
  </si>
  <si>
    <t>outwork</t>
  </si>
  <si>
    <t>DQ</t>
  </si>
  <si>
    <t>Comments</t>
  </si>
  <si>
    <t>Clark</t>
  </si>
  <si>
    <t>Place</t>
  </si>
  <si>
    <t>outrun</t>
  </si>
  <si>
    <t>lift</t>
  </si>
  <si>
    <t>single</t>
  </si>
  <si>
    <t>off</t>
  </si>
  <si>
    <t>score</t>
  </si>
  <si>
    <t>Tess</t>
  </si>
  <si>
    <t>Moes</t>
  </si>
  <si>
    <t>Tues Score</t>
  </si>
  <si>
    <t>Out</t>
  </si>
  <si>
    <t>out2</t>
  </si>
  <si>
    <t>clark</t>
  </si>
  <si>
    <t>dq</t>
  </si>
  <si>
    <t>Column1</t>
  </si>
  <si>
    <t>rt</t>
  </si>
  <si>
    <t>PointsOff</t>
  </si>
  <si>
    <t>RT</t>
  </si>
  <si>
    <t>Larry</t>
  </si>
  <si>
    <t>Roegner</t>
  </si>
  <si>
    <t>Tip</t>
  </si>
  <si>
    <t>Single2</t>
  </si>
  <si>
    <t>Rogner</t>
  </si>
  <si>
    <t xml:space="preserve">Mo </t>
  </si>
  <si>
    <t>Wed Open.Score</t>
  </si>
  <si>
    <t>Thursday Open Running Order.Score</t>
  </si>
  <si>
    <t>Total</t>
  </si>
  <si>
    <t>OutRun</t>
  </si>
  <si>
    <t>Poff</t>
  </si>
  <si>
    <t>Outwork</t>
  </si>
  <si>
    <t>Mac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</si>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</sst>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2"/>
      <name val="Verdana"/>
    </font>
    <font>
      <sz val="11"/>
      <color indexed="8"/>
      <name val="Calibri"/>
    </font>
    <font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indexed="22"/>
        <bgColor indexed="0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0" xfId="1" applyFill="1"/>
    <xf numFmtId="0" fontId="1" fillId="0" borderId="0" xfId="1"/>
    <xf numFmtId="0" fontId="3" fillId="0" borderId="0" xfId="1" applyFont="1"/>
    <xf numFmtId="0" fontId="2" fillId="0" borderId="0" xfId="1" applyFont="1"/>
    <xf numFmtId="0" fontId="1" fillId="3" borderId="0" xfId="1" applyFill="1"/>
    <xf numFmtId="0" fontId="2" fillId="3" borderId="0" xfId="1" applyFont="1" applyFill="1"/>
    <xf numFmtId="0" fontId="0" fillId="0" borderId="0" xfId="0" applyFill="1"/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0" borderId="0" xfId="1" applyNumberFormat="1" applyFont="1" applyFill="1" applyBorder="1" applyAlignment="1"/>
    <xf numFmtId="0" fontId="1" fillId="0" borderId="2" xfId="1" applyNumberFormat="1" applyFont="1" applyFill="1" applyBorder="1" applyAlignment="1"/>
    <xf numFmtId="0" fontId="1" fillId="0" borderId="1" xfId="1" applyNumberFormat="1" applyFont="1" applyFill="1" applyBorder="1" applyAlignment="1"/>
    <xf numFmtId="0" fontId="3" fillId="4" borderId="5" xfId="1" applyNumberFormat="1" applyFont="1" applyFill="1" applyBorder="1" applyAlignment="1"/>
    <xf numFmtId="0" fontId="3" fillId="4" borderId="0" xfId="1" applyNumberFormat="1" applyFont="1" applyFill="1" applyBorder="1" applyAlignment="1"/>
    <xf numFmtId="0" fontId="1" fillId="0" borderId="8" xfId="1" applyNumberFormat="1" applyFont="1" applyBorder="1" applyAlignment="1"/>
    <xf numFmtId="0" fontId="1" fillId="0" borderId="9" xfId="1" applyNumberFormat="1" applyFont="1" applyBorder="1" applyAlignment="1"/>
    <xf numFmtId="0" fontId="4" fillId="0" borderId="0" xfId="0" applyFont="1"/>
    <xf numFmtId="0" fontId="0" fillId="0" borderId="9" xfId="0" applyFont="1" applyBorder="1"/>
    <xf numFmtId="0" fontId="3" fillId="6" borderId="10" xfId="1" applyNumberFormat="1" applyFont="1" applyFill="1" applyBorder="1" applyAlignment="1"/>
    <xf numFmtId="0" fontId="3" fillId="6" borderId="11" xfId="1" applyNumberFormat="1" applyFont="1" applyFill="1" applyBorder="1" applyAlignment="1"/>
    <xf numFmtId="0" fontId="4" fillId="6" borderId="11" xfId="0" applyFont="1" applyFill="1" applyBorder="1"/>
    <xf numFmtId="0" fontId="1" fillId="7" borderId="10" xfId="1" applyNumberFormat="1" applyFont="1" applyFill="1" applyBorder="1" applyAlignment="1"/>
    <xf numFmtId="0" fontId="1" fillId="7" borderId="11" xfId="1" applyNumberFormat="1" applyFont="1" applyFill="1" applyBorder="1" applyAlignment="1"/>
    <xf numFmtId="0" fontId="0" fillId="7" borderId="11" xfId="0" applyFont="1" applyFill="1" applyBorder="1"/>
    <xf numFmtId="0" fontId="1" fillId="0" borderId="10" xfId="1" applyNumberFormat="1" applyFont="1" applyBorder="1" applyAlignment="1"/>
    <xf numFmtId="0" fontId="1" fillId="0" borderId="11" xfId="1" applyNumberFormat="1" applyFont="1" applyBorder="1" applyAlignment="1"/>
    <xf numFmtId="0" fontId="0" fillId="0" borderId="11" xfId="0" applyFont="1" applyBorder="1"/>
    <xf numFmtId="0" fontId="0" fillId="0" borderId="0" xfId="0" applyNumberFormat="1"/>
    <xf numFmtId="0" fontId="4" fillId="8" borderId="0" xfId="0" applyNumberFormat="1" applyFont="1" applyFill="1" applyAlignment="1"/>
    <xf numFmtId="0" fontId="5" fillId="0" borderId="6" xfId="3" applyFont="1" applyFill="1" applyBorder="1" applyAlignment="1">
      <alignment wrapText="1"/>
    </xf>
    <xf numFmtId="0" fontId="5" fillId="0" borderId="6" xfId="3" applyFont="1" applyFill="1" applyBorder="1" applyAlignment="1">
      <alignment horizontal="right" wrapText="1"/>
    </xf>
    <xf numFmtId="0" fontId="5" fillId="5" borderId="7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right" wrapText="1"/>
    </xf>
    <xf numFmtId="0" fontId="0" fillId="2" borderId="0" xfId="0" applyFill="1"/>
    <xf numFmtId="0" fontId="0" fillId="9" borderId="0" xfId="0" applyFill="1"/>
  </cellXfs>
  <cellStyles count="4">
    <cellStyle name="Normal" xfId="0" builtinId="0"/>
    <cellStyle name="Normal 2" xfId="1"/>
    <cellStyle name="Normal_Sheet1" xfId="2"/>
    <cellStyle name="Normal_Sheet3" xfId="3"/>
  </cellStyles>
  <dxfs count="6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solid">
          <fgColor theme="6" tint="0.79998168889431442"/>
          <bgColor theme="6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6" tint="0.39997558519241921"/>
        </left>
        <right/>
        <top style="thin">
          <color theme="6" tint="0.39997558519241921"/>
        </top>
        <bottom/>
        <vertical/>
        <horizontal/>
      </border>
    </dxf>
    <dxf>
      <border outline="0">
        <right style="thin">
          <color theme="6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e5" displayName="Table5" ref="B1:H48" totalsRowShown="0" headerRowDxfId="61" dataDxfId="59" headerRowBorderDxfId="60" tableBorderDxfId="58" totalsRowBorderDxfId="57">
  <autoFilter ref="B1:H48"/>
  <sortState ref="B2:H49">
    <sortCondition descending="1" ref="H1:H49"/>
  </sortState>
  <tableColumns count="7">
    <tableColumn id="1" name="FIRST NAME" dataDxfId="56" dataCellStyle="Normal_Sheet1"/>
    <tableColumn id="2" name="LAST NAME" dataDxfId="55" dataCellStyle="Normal_Sheet1"/>
    <tableColumn id="3" name="Dog" dataDxfId="54" dataCellStyle="Normal_Sheet1"/>
    <tableColumn id="4" name="Tues Score" dataDxfId="53" dataCellStyle="Normal_Sheet1"/>
    <tableColumn id="5" name="Wed Open.Score" dataDxfId="52" dataCellStyle="Normal_Sheet1"/>
    <tableColumn id="6" name="Thursday Open Running Order.Score" dataDxfId="51" dataCellStyle="Normal_Sheet1"/>
    <tableColumn id="7" name="Total" dataDxfId="50">
      <calculatedColumnFormula>SUM(Table5[[#This Row],[Tues Score]:[Thursday Open Running Order.Score]])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M56" totalsRowShown="0" headerRowDxfId="49" dataDxfId="48" tableBorderDxfId="47">
  <autoFilter ref="A1:M56"/>
  <sortState ref="A2:M56">
    <sortCondition descending="1" ref="M2:M56"/>
    <sortCondition ref="L2:L56"/>
    <sortCondition ref="E2:E56"/>
    <sortCondition ref="F2:F56"/>
    <sortCondition ref="G2:G56"/>
  </sortState>
  <tableColumns count="13">
    <tableColumn id="1" name="Position"/>
    <tableColumn id="2" name="FIRST NAME" dataDxfId="46"/>
    <tableColumn id="3" name="LAST NAME" dataDxfId="45"/>
    <tableColumn id="4" name="Dog " dataDxfId="44"/>
    <tableColumn id="5" name="Outrun" dataDxfId="43"/>
    <tableColumn id="6" name="Lift" dataDxfId="42"/>
    <tableColumn id="7" name="Fetch" dataDxfId="41"/>
    <tableColumn id="8" name="Drive" dataDxfId="40"/>
    <tableColumn id="9" name="Shed" dataDxfId="39"/>
    <tableColumn id="10" name="Pen" dataDxfId="38"/>
    <tableColumn id="11" name="Off" dataDxfId="37">
      <calculatedColumnFormula>SUM(Table1[[#This Row],[Outrun]:[Pen]])</calculatedColumnFormula>
    </tableColumn>
    <tableColumn id="12" name="OutWork" dataDxfId="36">
      <calculatedColumnFormula>SUM(Table1[[#This Row],[Outrun]:[Fetch]])</calculatedColumnFormula>
    </tableColumn>
    <tableColumn id="13" name="Score" dataDxfId="35">
      <calculatedColumnFormula>100-Table1[[#This Row],[Off]]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C1:N57" totalsRowShown="0" headerRowDxfId="34" dataDxfId="33" tableBorderDxfId="32">
  <autoFilter ref="C1:N57"/>
  <sortState ref="C2:N57">
    <sortCondition descending="1" ref="N2:N57"/>
    <sortCondition ref="M2:M57"/>
  </sortState>
  <tableColumns count="12">
    <tableColumn id="1" name="FIRST NAME" dataDxfId="31"/>
    <tableColumn id="2" name="LAST NAME" dataDxfId="30"/>
    <tableColumn id="3" name="Dog " dataDxfId="29"/>
    <tableColumn id="4" name="outrun" dataDxfId="28"/>
    <tableColumn id="5" name="lift" dataDxfId="27"/>
    <tableColumn id="6" name="fetch" dataDxfId="26"/>
    <tableColumn id="7" name="drive" dataDxfId="25"/>
    <tableColumn id="8" name="pen" dataDxfId="24"/>
    <tableColumn id="9" name="single" dataDxfId="23"/>
    <tableColumn id="10" name="off" dataDxfId="22">
      <calculatedColumnFormula>SUM(Table7[[#This Row],[outrun]:[single]])</calculatedColumnFormula>
    </tableColumn>
    <tableColumn id="11" name="outwork" dataDxfId="21">
      <calculatedColumnFormula>SUM(Table7[[#This Row],[outrun]:[fetch]])</calculatedColumnFormula>
    </tableColumn>
    <tableColumn id="12" name="score" dataDxfId="20">
      <calculatedColumnFormula>100-Table7[[#This Row],[off]]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9" name="Table110" displayName="Table110" ref="B1:N52" totalsRowShown="0" headerRowDxfId="19">
  <autoFilter ref="B1:N52"/>
  <sortState ref="B2:N52">
    <sortCondition descending="1" ref="M2:M52"/>
    <sortCondition ref="L2:L52"/>
  </sortState>
  <tableColumns count="13">
    <tableColumn id="1" name="FIRST NAME"/>
    <tableColumn id="2" name="LAST NAME"/>
    <tableColumn id="9" name="Dog "/>
    <tableColumn id="3" name="outrun"/>
    <tableColumn id="4" name="lift"/>
    <tableColumn id="5" name="fetch"/>
    <tableColumn id="6" name="drive"/>
    <tableColumn id="7" name="Pen"/>
    <tableColumn id="8" name="Single2"/>
    <tableColumn id="10" name="PointsOff" dataDxfId="18">
      <calculatedColumnFormula>SUM(Table110[[#This Row],[outrun]:[Single2]])</calculatedColumnFormula>
    </tableColumn>
    <tableColumn id="11" name="OutWork" dataDxfId="17">
      <calculatedColumnFormula>SUM(Table110[[#This Row],[outrun]:[fetch]])</calculatedColumnFormula>
    </tableColumn>
    <tableColumn id="12" name="Score" dataDxfId="16">
      <calculatedColumnFormula>100-Table110[[#This Row],[PointsOff]]</calculatedColumnFormula>
    </tableColumn>
    <tableColumn id="13" name="Comments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B1:M22" totalsRowShown="0" headerRowDxfId="14">
  <autoFilter ref="B1:M22"/>
  <sortState ref="B2:M24">
    <sortCondition descending="1" ref="L2:L24"/>
    <sortCondition ref="K2:K24"/>
  </sortState>
  <tableColumns count="12">
    <tableColumn id="1" name="FIRST NAME"/>
    <tableColumn id="2" name="LAST NAME"/>
    <tableColumn id="9" name="Dog"/>
    <tableColumn id="3" name="Outrun"/>
    <tableColumn id="4" name="lifts"/>
    <tableColumn id="5" name="fetch"/>
    <tableColumn id="6" name="drive"/>
    <tableColumn id="8" name="pen"/>
    <tableColumn id="10" name="Off" dataDxfId="13">
      <calculatedColumnFormula>SUM(Table2[[#This Row],[Outrun]:[pen]])</calculatedColumnFormula>
    </tableColumn>
    <tableColumn id="11" name="outwork" dataDxfId="12">
      <calculatedColumnFormula>SUM(Table2[[#This Row],[Outrun]:[fetch]])</calculatedColumnFormula>
    </tableColumn>
    <tableColumn id="12" name="Score" dataDxfId="11">
      <calculatedColumnFormula>80-Table2[[#This Row],[Off]]</calculatedColumnFormula>
    </tableColumn>
    <tableColumn id="13" name="Comments" dataDxfId="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211" displayName="Table211" ref="B1:M23" totalsRowShown="0" headerRowDxfId="9">
  <autoFilter ref="B1:M23"/>
  <sortState ref="B2:M23">
    <sortCondition descending="1" ref="L2:L23"/>
    <sortCondition ref="K2:K23"/>
  </sortState>
  <tableColumns count="12">
    <tableColumn id="1" name="FIRST NAME"/>
    <tableColumn id="2" name="LAST NAME"/>
    <tableColumn id="9" name="Dog"/>
    <tableColumn id="3" name="Out"/>
    <tableColumn id="4" name="lift"/>
    <tableColumn id="5" name="fetch"/>
    <tableColumn id="6" name="drive"/>
    <tableColumn id="7" name="pen"/>
    <tableColumn id="8" name="off" dataDxfId="8">
      <calculatedColumnFormula>SUM(Table211[[#This Row],[Out]:[pen]])</calculatedColumnFormula>
    </tableColumn>
    <tableColumn id="10" name="out2" dataDxfId="7">
      <calculatedColumnFormula>SUM(Table211[[#This Row],[Out]:[fetch]])</calculatedColumnFormula>
    </tableColumn>
    <tableColumn id="11" name="score" dataDxfId="6">
      <calculatedColumnFormula>80-Table211[[#This Row],[off]]</calculatedColumnFormula>
    </tableColumn>
    <tableColumn id="12" name="Column1" dataDxf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le213" displayName="Table213" ref="B1:M17" totalsRowShown="0" headerRowDxfId="4">
  <autoFilter ref="B1:M17"/>
  <sortState ref="B2:M17">
    <sortCondition descending="1" ref="L2:L17"/>
    <sortCondition ref="K2:K17"/>
  </sortState>
  <tableColumns count="12">
    <tableColumn id="1" name="FIRST NAME"/>
    <tableColumn id="2" name="LAST NAME"/>
    <tableColumn id="9" name="Dog"/>
    <tableColumn id="3" name="OutRun"/>
    <tableColumn id="4" name="lift"/>
    <tableColumn id="5" name="fetch"/>
    <tableColumn id="6" name="drive"/>
    <tableColumn id="7" name="pen"/>
    <tableColumn id="8" name="Poff" dataDxfId="3">
      <calculatedColumnFormula>SUM(Table213[[#This Row],[OutRun]:[pen]])</calculatedColumnFormula>
    </tableColumn>
    <tableColumn id="10" name="Outwork" dataDxfId="2">
      <calculatedColumnFormula>SUM(Table213[[#This Row],[OutRun]:[fetch]])</calculatedColumnFormula>
    </tableColumn>
    <tableColumn id="11" name="Score" dataDxfId="1">
      <calculatedColumnFormula>80-Table213[[#This Row],[Poff]]</calculatedColumnFormula>
    </tableColumn>
    <tableColumn id="12" name="Com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K6" sqref="K6"/>
    </sheetView>
  </sheetViews>
  <sheetFormatPr defaultRowHeight="14.4" x14ac:dyDescent="0.3"/>
  <cols>
    <col min="2" max="2" width="13.21875" customWidth="1"/>
    <col min="3" max="3" width="12.77734375" customWidth="1"/>
    <col min="5" max="5" width="11.88671875" customWidth="1"/>
    <col min="6" max="6" width="17" customWidth="1"/>
    <col min="7" max="7" width="10.44140625" customWidth="1"/>
  </cols>
  <sheetData>
    <row r="1" spans="1:8" x14ac:dyDescent="0.3">
      <c r="A1" s="34" t="s">
        <v>182</v>
      </c>
      <c r="B1" s="32" t="s">
        <v>0</v>
      </c>
      <c r="C1" s="32" t="s">
        <v>1</v>
      </c>
      <c r="D1" s="32" t="s">
        <v>153</v>
      </c>
      <c r="E1" s="32" t="s">
        <v>190</v>
      </c>
      <c r="F1" s="32" t="s">
        <v>205</v>
      </c>
      <c r="G1" s="32" t="s">
        <v>206</v>
      </c>
      <c r="H1" s="32" t="s">
        <v>207</v>
      </c>
    </row>
    <row r="2" spans="1:8" x14ac:dyDescent="0.3">
      <c r="A2" s="35">
        <v>1</v>
      </c>
      <c r="B2" s="30" t="s">
        <v>127</v>
      </c>
      <c r="C2" s="30" t="s">
        <v>128</v>
      </c>
      <c r="D2" s="30" t="s">
        <v>129</v>
      </c>
      <c r="E2" s="31">
        <v>88</v>
      </c>
      <c r="F2" s="31">
        <v>81</v>
      </c>
      <c r="G2" s="31">
        <v>76</v>
      </c>
      <c r="H2" s="33">
        <f>SUM(Table5[[#This Row],[Tues Score]:[Thursday Open Running Order.Score]])</f>
        <v>245</v>
      </c>
    </row>
    <row r="3" spans="1:8" x14ac:dyDescent="0.3">
      <c r="A3" s="35">
        <v>2</v>
      </c>
      <c r="B3" s="30" t="s">
        <v>37</v>
      </c>
      <c r="C3" s="30" t="s">
        <v>38</v>
      </c>
      <c r="D3" s="30" t="s">
        <v>39</v>
      </c>
      <c r="E3" s="31">
        <v>77</v>
      </c>
      <c r="F3" s="31">
        <v>74</v>
      </c>
      <c r="G3" s="31">
        <v>91</v>
      </c>
      <c r="H3" s="31">
        <f>SUM(Table5[[#This Row],[Tues Score]:[Thursday Open Running Order.Score]])</f>
        <v>242</v>
      </c>
    </row>
    <row r="4" spans="1:8" x14ac:dyDescent="0.3">
      <c r="A4" s="35">
        <v>3</v>
      </c>
      <c r="B4" s="30" t="s">
        <v>78</v>
      </c>
      <c r="C4" s="30" t="s">
        <v>79</v>
      </c>
      <c r="D4" s="30" t="s">
        <v>80</v>
      </c>
      <c r="E4" s="31">
        <v>77</v>
      </c>
      <c r="F4" s="31">
        <v>85</v>
      </c>
      <c r="G4" s="31">
        <v>79</v>
      </c>
      <c r="H4" s="31">
        <f>SUM(Table5[[#This Row],[Tues Score]:[Thursday Open Running Order.Score]])</f>
        <v>241</v>
      </c>
    </row>
    <row r="5" spans="1:8" x14ac:dyDescent="0.3">
      <c r="A5" s="35">
        <v>4</v>
      </c>
      <c r="B5" s="30" t="s">
        <v>10</v>
      </c>
      <c r="C5" s="30" t="s">
        <v>11</v>
      </c>
      <c r="D5" s="30" t="s">
        <v>12</v>
      </c>
      <c r="E5" s="31">
        <v>90</v>
      </c>
      <c r="F5" s="31">
        <v>72</v>
      </c>
      <c r="G5" s="31">
        <v>73</v>
      </c>
      <c r="H5" s="31">
        <f>SUM(Table5[[#This Row],[Tues Score]:[Thursday Open Running Order.Score]])</f>
        <v>235</v>
      </c>
    </row>
    <row r="6" spans="1:8" x14ac:dyDescent="0.3">
      <c r="A6" s="35">
        <v>5</v>
      </c>
      <c r="B6" s="30" t="s">
        <v>10</v>
      </c>
      <c r="C6" s="30" t="s">
        <v>11</v>
      </c>
      <c r="D6" s="30" t="s">
        <v>13</v>
      </c>
      <c r="E6" s="31">
        <v>79</v>
      </c>
      <c r="F6" s="31">
        <v>86</v>
      </c>
      <c r="G6" s="31">
        <v>59</v>
      </c>
      <c r="H6" s="31">
        <f>SUM(Table5[[#This Row],[Tues Score]:[Thursday Open Running Order.Score]])</f>
        <v>224</v>
      </c>
    </row>
    <row r="7" spans="1:8" x14ac:dyDescent="0.3">
      <c r="A7" s="35">
        <v>6</v>
      </c>
      <c r="B7" s="30" t="s">
        <v>16</v>
      </c>
      <c r="C7" s="30" t="s">
        <v>11</v>
      </c>
      <c r="D7" s="30" t="s">
        <v>17</v>
      </c>
      <c r="E7" s="31">
        <v>62</v>
      </c>
      <c r="F7" s="31">
        <v>75</v>
      </c>
      <c r="G7" s="31">
        <v>83</v>
      </c>
      <c r="H7" s="31">
        <f>SUM(Table5[[#This Row],[Tues Score]:[Thursday Open Running Order.Score]])</f>
        <v>220</v>
      </c>
    </row>
    <row r="8" spans="1:8" x14ac:dyDescent="0.3">
      <c r="A8" s="35">
        <v>7</v>
      </c>
      <c r="B8" s="30" t="s">
        <v>114</v>
      </c>
      <c r="C8" s="30" t="s">
        <v>115</v>
      </c>
      <c r="D8" s="30" t="s">
        <v>116</v>
      </c>
      <c r="E8" s="31">
        <v>75</v>
      </c>
      <c r="F8" s="31">
        <v>71</v>
      </c>
      <c r="G8" s="31">
        <v>74</v>
      </c>
      <c r="H8" s="31">
        <f>SUM(Table5[[#This Row],[Tues Score]:[Thursday Open Running Order.Score]])</f>
        <v>220</v>
      </c>
    </row>
    <row r="9" spans="1:8" x14ac:dyDescent="0.3">
      <c r="A9" s="35">
        <v>8</v>
      </c>
      <c r="B9" s="30" t="s">
        <v>44</v>
      </c>
      <c r="C9" s="30" t="s">
        <v>45</v>
      </c>
      <c r="D9" s="30" t="s">
        <v>47</v>
      </c>
      <c r="E9" s="31">
        <v>63</v>
      </c>
      <c r="F9" s="31">
        <v>74</v>
      </c>
      <c r="G9" s="31">
        <v>81</v>
      </c>
      <c r="H9" s="31">
        <f>SUM(Table5[[#This Row],[Tues Score]:[Thursday Open Running Order.Score]])</f>
        <v>218</v>
      </c>
    </row>
    <row r="10" spans="1:8" x14ac:dyDescent="0.3">
      <c r="A10" s="35">
        <v>9</v>
      </c>
      <c r="B10" s="30" t="s">
        <v>68</v>
      </c>
      <c r="C10" s="30" t="s">
        <v>69</v>
      </c>
      <c r="D10" s="30" t="s">
        <v>52</v>
      </c>
      <c r="E10" s="31">
        <v>89</v>
      </c>
      <c r="F10" s="31">
        <v>63</v>
      </c>
      <c r="G10" s="31">
        <v>63</v>
      </c>
      <c r="H10" s="31">
        <f>SUM(Table5[[#This Row],[Tues Score]:[Thursday Open Running Order.Score]])</f>
        <v>215</v>
      </c>
    </row>
    <row r="11" spans="1:8" x14ac:dyDescent="0.3">
      <c r="A11" s="35">
        <v>10</v>
      </c>
      <c r="B11" s="30" t="s">
        <v>110</v>
      </c>
      <c r="C11" s="30" t="s">
        <v>111</v>
      </c>
      <c r="D11" s="30" t="s">
        <v>113</v>
      </c>
      <c r="E11" s="31">
        <v>51</v>
      </c>
      <c r="F11" s="31">
        <v>71</v>
      </c>
      <c r="G11" s="31">
        <v>90</v>
      </c>
      <c r="H11" s="31">
        <f>SUM(Table5[[#This Row],[Tues Score]:[Thursday Open Running Order.Score]])</f>
        <v>212</v>
      </c>
    </row>
    <row r="12" spans="1:8" x14ac:dyDescent="0.3">
      <c r="A12" s="35">
        <v>11</v>
      </c>
      <c r="B12" s="30" t="s">
        <v>14</v>
      </c>
      <c r="C12" s="30" t="s">
        <v>11</v>
      </c>
      <c r="D12" s="30" t="s">
        <v>15</v>
      </c>
      <c r="E12" s="31">
        <v>59</v>
      </c>
      <c r="F12" s="31">
        <v>85</v>
      </c>
      <c r="G12" s="31">
        <v>65</v>
      </c>
      <c r="H12" s="31">
        <f>SUM(Table5[[#This Row],[Tues Score]:[Thursday Open Running Order.Score]])</f>
        <v>209</v>
      </c>
    </row>
    <row r="13" spans="1:8" x14ac:dyDescent="0.3">
      <c r="A13" s="35">
        <v>12</v>
      </c>
      <c r="B13" s="30" t="s">
        <v>25</v>
      </c>
      <c r="C13" s="30" t="s">
        <v>26</v>
      </c>
      <c r="D13" s="30" t="s">
        <v>27</v>
      </c>
      <c r="E13" s="31">
        <v>80</v>
      </c>
      <c r="F13" s="31">
        <v>47</v>
      </c>
      <c r="G13" s="31">
        <v>81</v>
      </c>
      <c r="H13" s="31">
        <f>SUM(Table5[[#This Row],[Tues Score]:[Thursday Open Running Order.Score]])</f>
        <v>208</v>
      </c>
    </row>
    <row r="14" spans="1:8" x14ac:dyDescent="0.3">
      <c r="A14" s="35">
        <v>13</v>
      </c>
      <c r="B14" s="30" t="s">
        <v>81</v>
      </c>
      <c r="C14" s="30" t="s">
        <v>82</v>
      </c>
      <c r="D14" s="30" t="s">
        <v>83</v>
      </c>
      <c r="E14" s="31">
        <v>67</v>
      </c>
      <c r="F14" s="31">
        <v>75</v>
      </c>
      <c r="G14" s="31">
        <v>63</v>
      </c>
      <c r="H14" s="31">
        <f>SUM(Table5[[#This Row],[Tues Score]:[Thursday Open Running Order.Score]])</f>
        <v>205</v>
      </c>
    </row>
    <row r="15" spans="1:8" x14ac:dyDescent="0.3">
      <c r="A15" s="35">
        <v>14</v>
      </c>
      <c r="B15" s="30" t="s">
        <v>114</v>
      </c>
      <c r="C15" s="30" t="s">
        <v>115</v>
      </c>
      <c r="D15" s="30" t="s">
        <v>117</v>
      </c>
      <c r="E15" s="31">
        <v>73</v>
      </c>
      <c r="F15" s="31">
        <v>74</v>
      </c>
      <c r="G15" s="31">
        <v>58</v>
      </c>
      <c r="H15" s="31">
        <f>SUM(Table5[[#This Row],[Tues Score]:[Thursday Open Running Order.Score]])</f>
        <v>205</v>
      </c>
    </row>
    <row r="16" spans="1:8" x14ac:dyDescent="0.3">
      <c r="A16" s="35">
        <v>15</v>
      </c>
      <c r="B16" s="30" t="s">
        <v>78</v>
      </c>
      <c r="C16" s="30" t="s">
        <v>79</v>
      </c>
      <c r="D16" s="30" t="s">
        <v>131</v>
      </c>
      <c r="E16" s="31">
        <v>69</v>
      </c>
      <c r="F16" s="31">
        <v>61</v>
      </c>
      <c r="G16" s="31">
        <v>75</v>
      </c>
      <c r="H16" s="31">
        <f>SUM(Table5[[#This Row],[Tues Score]:[Thursday Open Running Order.Score]])</f>
        <v>205</v>
      </c>
    </row>
    <row r="17" spans="1:8" ht="28.8" x14ac:dyDescent="0.3">
      <c r="A17" s="35">
        <v>16</v>
      </c>
      <c r="B17" s="30" t="s">
        <v>100</v>
      </c>
      <c r="C17" s="30" t="s">
        <v>101</v>
      </c>
      <c r="D17" s="30" t="s">
        <v>103</v>
      </c>
      <c r="E17" s="31">
        <v>53</v>
      </c>
      <c r="F17" s="31">
        <v>82</v>
      </c>
      <c r="G17" s="31">
        <v>67</v>
      </c>
      <c r="H17" s="31">
        <f>SUM(Table5[[#This Row],[Tues Score]:[Thursday Open Running Order.Score]])</f>
        <v>202</v>
      </c>
    </row>
    <row r="18" spans="1:8" x14ac:dyDescent="0.3">
      <c r="A18" s="35">
        <v>17</v>
      </c>
      <c r="B18" s="30" t="s">
        <v>56</v>
      </c>
      <c r="C18" s="30" t="s">
        <v>57</v>
      </c>
      <c r="D18" s="30" t="s">
        <v>59</v>
      </c>
      <c r="E18" s="31">
        <v>62</v>
      </c>
      <c r="F18" s="31">
        <v>71</v>
      </c>
      <c r="G18" s="31">
        <v>63</v>
      </c>
      <c r="H18" s="31">
        <f>SUM(Table5[[#This Row],[Tues Score]:[Thursday Open Running Order.Score]])</f>
        <v>196</v>
      </c>
    </row>
    <row r="19" spans="1:8" x14ac:dyDescent="0.3">
      <c r="A19" s="35">
        <v>18</v>
      </c>
      <c r="B19" s="30" t="s">
        <v>75</v>
      </c>
      <c r="C19" s="30" t="s">
        <v>76</v>
      </c>
      <c r="D19" s="30" t="s">
        <v>77</v>
      </c>
      <c r="E19" s="31">
        <v>54</v>
      </c>
      <c r="F19" s="31">
        <v>75</v>
      </c>
      <c r="G19" s="31">
        <v>64</v>
      </c>
      <c r="H19" s="31">
        <f>SUM(Table5[[#This Row],[Tues Score]:[Thursday Open Running Order.Score]])</f>
        <v>193</v>
      </c>
    </row>
    <row r="20" spans="1:8" x14ac:dyDescent="0.3">
      <c r="A20" s="35">
        <v>19</v>
      </c>
      <c r="B20" s="30" t="s">
        <v>64</v>
      </c>
      <c r="C20" s="30" t="s">
        <v>65</v>
      </c>
      <c r="D20" s="30" t="s">
        <v>66</v>
      </c>
      <c r="E20" s="31">
        <v>58</v>
      </c>
      <c r="F20" s="31">
        <v>60</v>
      </c>
      <c r="G20" s="31">
        <v>69</v>
      </c>
      <c r="H20" s="31">
        <f>SUM(Table5[[#This Row],[Tues Score]:[Thursday Open Running Order.Score]])</f>
        <v>187</v>
      </c>
    </row>
    <row r="21" spans="1:8" x14ac:dyDescent="0.3">
      <c r="A21" s="35">
        <v>20</v>
      </c>
      <c r="B21" s="30" t="s">
        <v>93</v>
      </c>
      <c r="C21" s="30" t="s">
        <v>94</v>
      </c>
      <c r="D21" s="30" t="s">
        <v>95</v>
      </c>
      <c r="E21" s="31">
        <v>49</v>
      </c>
      <c r="F21" s="31">
        <v>62</v>
      </c>
      <c r="G21" s="31">
        <v>66</v>
      </c>
      <c r="H21" s="31">
        <f>SUM(Table5[[#This Row],[Tues Score]:[Thursday Open Running Order.Score]])</f>
        <v>177</v>
      </c>
    </row>
    <row r="22" spans="1:8" x14ac:dyDescent="0.3">
      <c r="A22" s="35">
        <v>21</v>
      </c>
      <c r="B22" s="30" t="s">
        <v>21</v>
      </c>
      <c r="C22" s="30" t="s">
        <v>22</v>
      </c>
      <c r="D22" s="30" t="s">
        <v>24</v>
      </c>
      <c r="E22" s="31">
        <v>57</v>
      </c>
      <c r="F22" s="31">
        <v>61</v>
      </c>
      <c r="G22" s="31">
        <v>59</v>
      </c>
      <c r="H22" s="31">
        <f>SUM(Table5[[#This Row],[Tues Score]:[Thursday Open Running Order.Score]])</f>
        <v>177</v>
      </c>
    </row>
    <row r="23" spans="1:8" x14ac:dyDescent="0.3">
      <c r="A23" s="35">
        <v>22</v>
      </c>
      <c r="B23" s="30" t="s">
        <v>88</v>
      </c>
      <c r="C23" s="30" t="s">
        <v>89</v>
      </c>
      <c r="D23" s="30" t="s">
        <v>90</v>
      </c>
      <c r="E23" s="31">
        <v>51</v>
      </c>
      <c r="F23" s="31">
        <v>61</v>
      </c>
      <c r="G23" s="31">
        <v>63</v>
      </c>
      <c r="H23" s="31">
        <f>SUM(Table5[[#This Row],[Tues Score]:[Thursday Open Running Order.Score]])</f>
        <v>175</v>
      </c>
    </row>
    <row r="24" spans="1:8" x14ac:dyDescent="0.3">
      <c r="A24" s="35">
        <v>23</v>
      </c>
      <c r="B24" s="30" t="s">
        <v>34</v>
      </c>
      <c r="C24" s="30" t="s">
        <v>35</v>
      </c>
      <c r="D24" s="30" t="s">
        <v>36</v>
      </c>
      <c r="E24" s="31">
        <v>54</v>
      </c>
      <c r="F24" s="31">
        <v>63</v>
      </c>
      <c r="G24" s="31">
        <v>53</v>
      </c>
      <c r="H24" s="31">
        <f>SUM(Table5[[#This Row],[Tues Score]:[Thursday Open Running Order.Score]])</f>
        <v>170</v>
      </c>
    </row>
    <row r="25" spans="1:8" x14ac:dyDescent="0.3">
      <c r="A25" s="35">
        <v>24</v>
      </c>
      <c r="B25" s="30" t="s">
        <v>107</v>
      </c>
      <c r="C25" s="30" t="s">
        <v>108</v>
      </c>
      <c r="D25" s="30" t="s">
        <v>109</v>
      </c>
      <c r="E25" s="31">
        <v>46</v>
      </c>
      <c r="F25" s="31">
        <v>64</v>
      </c>
      <c r="G25" s="31">
        <v>56</v>
      </c>
      <c r="H25" s="31">
        <f>SUM(Table5[[#This Row],[Tues Score]:[Thursday Open Running Order.Score]])</f>
        <v>166</v>
      </c>
    </row>
    <row r="26" spans="1:8" x14ac:dyDescent="0.3">
      <c r="A26" s="35">
        <v>25</v>
      </c>
      <c r="B26" s="30" t="s">
        <v>68</v>
      </c>
      <c r="C26" s="30" t="s">
        <v>69</v>
      </c>
      <c r="D26" s="30" t="s">
        <v>70</v>
      </c>
      <c r="E26" s="31">
        <v>0</v>
      </c>
      <c r="F26" s="31">
        <v>91</v>
      </c>
      <c r="G26" s="31">
        <v>70</v>
      </c>
      <c r="H26" s="31">
        <f>SUM(Table5[[#This Row],[Tues Score]:[Thursday Open Running Order.Score]])</f>
        <v>161</v>
      </c>
    </row>
    <row r="27" spans="1:8" x14ac:dyDescent="0.3">
      <c r="A27" s="35">
        <v>26</v>
      </c>
      <c r="B27" s="30" t="s">
        <v>16</v>
      </c>
      <c r="C27" s="30" t="s">
        <v>11</v>
      </c>
      <c r="D27" s="30" t="s">
        <v>130</v>
      </c>
      <c r="E27" s="31">
        <v>84</v>
      </c>
      <c r="F27" s="31">
        <v>74</v>
      </c>
      <c r="G27" s="31">
        <v>0</v>
      </c>
      <c r="H27" s="31">
        <f>SUM(Table5[[#This Row],[Tues Score]:[Thursday Open Running Order.Score]])</f>
        <v>158</v>
      </c>
    </row>
    <row r="28" spans="1:8" x14ac:dyDescent="0.3">
      <c r="A28" s="35">
        <v>27</v>
      </c>
      <c r="B28" s="30" t="s">
        <v>71</v>
      </c>
      <c r="C28" s="30" t="s">
        <v>72</v>
      </c>
      <c r="D28" s="30" t="s">
        <v>73</v>
      </c>
      <c r="E28" s="31">
        <v>39</v>
      </c>
      <c r="F28" s="31">
        <v>56</v>
      </c>
      <c r="G28" s="31">
        <v>63</v>
      </c>
      <c r="H28" s="31">
        <f>SUM(Table5[[#This Row],[Tues Score]:[Thursday Open Running Order.Score]])</f>
        <v>158</v>
      </c>
    </row>
    <row r="29" spans="1:8" x14ac:dyDescent="0.3">
      <c r="A29" s="35">
        <v>28</v>
      </c>
      <c r="B29" s="30" t="s">
        <v>84</v>
      </c>
      <c r="C29" s="30" t="s">
        <v>85</v>
      </c>
      <c r="D29" s="30" t="s">
        <v>86</v>
      </c>
      <c r="E29" s="31">
        <v>39</v>
      </c>
      <c r="F29" s="31">
        <v>55</v>
      </c>
      <c r="G29" s="31">
        <v>64</v>
      </c>
      <c r="H29" s="31">
        <f>SUM(Table5[[#This Row],[Tues Score]:[Thursday Open Running Order.Score]])</f>
        <v>158</v>
      </c>
    </row>
    <row r="30" spans="1:8" x14ac:dyDescent="0.3">
      <c r="A30" s="35">
        <v>29</v>
      </c>
      <c r="B30" s="30" t="s">
        <v>2</v>
      </c>
      <c r="C30" s="30" t="s">
        <v>3</v>
      </c>
      <c r="D30" s="30" t="s">
        <v>5</v>
      </c>
      <c r="E30" s="31">
        <v>53</v>
      </c>
      <c r="F30" s="31">
        <v>43</v>
      </c>
      <c r="G30" s="31">
        <v>61</v>
      </c>
      <c r="H30" s="31">
        <f>SUM(Table5[[#This Row],[Tues Score]:[Thursday Open Running Order.Score]])</f>
        <v>157</v>
      </c>
    </row>
    <row r="31" spans="1:8" x14ac:dyDescent="0.3">
      <c r="A31" s="35">
        <v>30</v>
      </c>
      <c r="B31" s="30" t="s">
        <v>110</v>
      </c>
      <c r="C31" s="30" t="s">
        <v>111</v>
      </c>
      <c r="D31" s="30" t="s">
        <v>188</v>
      </c>
      <c r="E31" s="31">
        <v>74</v>
      </c>
      <c r="F31" s="31">
        <v>78</v>
      </c>
      <c r="G31" s="31">
        <v>0</v>
      </c>
      <c r="H31" s="31">
        <f>SUM(Table5[[#This Row],[Tues Score]:[Thursday Open Running Order.Score]])</f>
        <v>152</v>
      </c>
    </row>
    <row r="32" spans="1:8" x14ac:dyDescent="0.3">
      <c r="A32" s="35">
        <v>31</v>
      </c>
      <c r="B32" s="30" t="s">
        <v>64</v>
      </c>
      <c r="C32" s="30" t="s">
        <v>65</v>
      </c>
      <c r="D32" s="30" t="s">
        <v>67</v>
      </c>
      <c r="E32" s="31">
        <v>79</v>
      </c>
      <c r="F32" s="31">
        <v>0</v>
      </c>
      <c r="G32" s="31">
        <v>66</v>
      </c>
      <c r="H32" s="31">
        <f>SUM(Table5[[#This Row],[Tues Score]:[Thursday Open Running Order.Score]])</f>
        <v>145</v>
      </c>
    </row>
    <row r="33" spans="1:8" x14ac:dyDescent="0.3">
      <c r="A33" s="35">
        <v>32</v>
      </c>
      <c r="B33" s="30" t="s">
        <v>37</v>
      </c>
      <c r="C33" s="30" t="s">
        <v>38</v>
      </c>
      <c r="D33" s="30" t="s">
        <v>40</v>
      </c>
      <c r="E33" s="31">
        <v>83</v>
      </c>
      <c r="F33" s="31">
        <v>61</v>
      </c>
      <c r="G33" s="31">
        <v>0</v>
      </c>
      <c r="H33" s="31">
        <f>SUM(Table5[[#This Row],[Tues Score]:[Thursday Open Running Order.Score]])</f>
        <v>144</v>
      </c>
    </row>
    <row r="34" spans="1:8" x14ac:dyDescent="0.3">
      <c r="A34" s="35">
        <v>33</v>
      </c>
      <c r="B34" s="30" t="s">
        <v>118</v>
      </c>
      <c r="C34" s="30" t="s">
        <v>119</v>
      </c>
      <c r="D34" s="30" t="s">
        <v>55</v>
      </c>
      <c r="E34" s="31">
        <v>64</v>
      </c>
      <c r="F34" s="31">
        <v>0</v>
      </c>
      <c r="G34" s="31">
        <v>80</v>
      </c>
      <c r="H34" s="31">
        <f>SUM(Table5[[#This Row],[Tues Score]:[Thursday Open Running Order.Score]])</f>
        <v>144</v>
      </c>
    </row>
    <row r="35" spans="1:8" x14ac:dyDescent="0.3">
      <c r="A35" s="35">
        <v>34</v>
      </c>
      <c r="B35" s="30" t="s">
        <v>18</v>
      </c>
      <c r="C35" s="30" t="s">
        <v>19</v>
      </c>
      <c r="D35" s="30" t="s">
        <v>20</v>
      </c>
      <c r="E35" s="31">
        <v>79</v>
      </c>
      <c r="F35" s="31">
        <v>0</v>
      </c>
      <c r="G35" s="31">
        <v>60</v>
      </c>
      <c r="H35" s="31">
        <f>SUM(Table5[[#This Row],[Tues Score]:[Thursday Open Running Order.Score]])</f>
        <v>139</v>
      </c>
    </row>
    <row r="36" spans="1:8" x14ac:dyDescent="0.3">
      <c r="A36" s="35">
        <v>35</v>
      </c>
      <c r="B36" s="30" t="s">
        <v>28</v>
      </c>
      <c r="C36" s="30" t="s">
        <v>29</v>
      </c>
      <c r="D36" s="30" t="s">
        <v>30</v>
      </c>
      <c r="E36" s="31">
        <v>49</v>
      </c>
      <c r="F36" s="31">
        <v>34</v>
      </c>
      <c r="G36" s="31">
        <v>42</v>
      </c>
      <c r="H36" s="31">
        <f>SUM(Table5[[#This Row],[Tues Score]:[Thursday Open Running Order.Score]])</f>
        <v>125</v>
      </c>
    </row>
    <row r="37" spans="1:8" x14ac:dyDescent="0.3">
      <c r="A37" s="35">
        <v>36</v>
      </c>
      <c r="B37" s="30" t="s">
        <v>41</v>
      </c>
      <c r="C37" s="30" t="s">
        <v>42</v>
      </c>
      <c r="D37" s="30" t="s">
        <v>43</v>
      </c>
      <c r="E37" s="31">
        <v>42</v>
      </c>
      <c r="F37" s="31">
        <v>42</v>
      </c>
      <c r="G37" s="31">
        <v>37</v>
      </c>
      <c r="H37" s="31">
        <f>SUM(Table5[[#This Row],[Tues Score]:[Thursday Open Running Order.Score]])</f>
        <v>121</v>
      </c>
    </row>
    <row r="38" spans="1:8" x14ac:dyDescent="0.3">
      <c r="A38" s="35">
        <v>37</v>
      </c>
      <c r="B38" s="30" t="s">
        <v>127</v>
      </c>
      <c r="C38" s="30" t="s">
        <v>128</v>
      </c>
      <c r="D38" s="30" t="s">
        <v>132</v>
      </c>
      <c r="E38" s="31">
        <v>54</v>
      </c>
      <c r="F38" s="31">
        <v>63</v>
      </c>
      <c r="G38" s="31">
        <v>0</v>
      </c>
      <c r="H38" s="31">
        <f>SUM(Table5[[#This Row],[Tues Score]:[Thursday Open Running Order.Score]])</f>
        <v>117</v>
      </c>
    </row>
    <row r="39" spans="1:8" x14ac:dyDescent="0.3">
      <c r="A39" s="35">
        <v>38</v>
      </c>
      <c r="B39" s="30" t="s">
        <v>118</v>
      </c>
      <c r="C39" s="30" t="s">
        <v>119</v>
      </c>
      <c r="D39" s="30" t="s">
        <v>120</v>
      </c>
      <c r="E39" s="31">
        <v>0</v>
      </c>
      <c r="F39" s="31">
        <v>57</v>
      </c>
      <c r="G39" s="31">
        <v>59</v>
      </c>
      <c r="H39" s="31">
        <f>SUM(Table5[[#This Row],[Tues Score]:[Thursday Open Running Order.Score]])</f>
        <v>116</v>
      </c>
    </row>
    <row r="40" spans="1:8" x14ac:dyDescent="0.3">
      <c r="A40" s="35">
        <v>39</v>
      </c>
      <c r="B40" s="30" t="s">
        <v>71</v>
      </c>
      <c r="C40" s="30" t="s">
        <v>72</v>
      </c>
      <c r="D40" s="30" t="s">
        <v>74</v>
      </c>
      <c r="E40" s="31">
        <v>28</v>
      </c>
      <c r="F40" s="31">
        <v>44</v>
      </c>
      <c r="G40" s="31">
        <v>42</v>
      </c>
      <c r="H40" s="31">
        <f>SUM(Table5[[#This Row],[Tues Score]:[Thursday Open Running Order.Score]])</f>
        <v>114</v>
      </c>
    </row>
    <row r="41" spans="1:8" x14ac:dyDescent="0.3">
      <c r="A41" s="35">
        <v>40</v>
      </c>
      <c r="B41" s="30" t="s">
        <v>84</v>
      </c>
      <c r="C41" s="30" t="s">
        <v>85</v>
      </c>
      <c r="D41" s="30" t="s">
        <v>87</v>
      </c>
      <c r="E41" s="31">
        <v>41</v>
      </c>
      <c r="F41" s="31">
        <v>72</v>
      </c>
      <c r="G41" s="31">
        <v>0</v>
      </c>
      <c r="H41" s="31">
        <f>SUM(Table5[[#This Row],[Tues Score]:[Thursday Open Running Order.Score]])</f>
        <v>113</v>
      </c>
    </row>
    <row r="42" spans="1:8" x14ac:dyDescent="0.3">
      <c r="A42" s="35">
        <v>41</v>
      </c>
      <c r="B42" s="30" t="s">
        <v>2</v>
      </c>
      <c r="C42" s="30" t="s">
        <v>3</v>
      </c>
      <c r="D42" s="30" t="s">
        <v>4</v>
      </c>
      <c r="E42" s="31">
        <v>48</v>
      </c>
      <c r="F42" s="31">
        <v>43</v>
      </c>
      <c r="G42" s="31">
        <v>0</v>
      </c>
      <c r="H42" s="31">
        <f>SUM(Table5[[#This Row],[Tues Score]:[Thursday Open Running Order.Score]])</f>
        <v>91</v>
      </c>
    </row>
    <row r="43" spans="1:8" x14ac:dyDescent="0.3">
      <c r="A43" s="35">
        <v>42</v>
      </c>
      <c r="B43" s="30" t="s">
        <v>48</v>
      </c>
      <c r="C43" s="30" t="s">
        <v>49</v>
      </c>
      <c r="D43" s="30" t="s">
        <v>50</v>
      </c>
      <c r="E43" s="31">
        <v>46</v>
      </c>
      <c r="F43" s="31">
        <v>44</v>
      </c>
      <c r="G43" s="31">
        <v>0</v>
      </c>
      <c r="H43" s="31">
        <f>SUM(Table5[[#This Row],[Tues Score]:[Thursday Open Running Order.Score]])</f>
        <v>90</v>
      </c>
    </row>
    <row r="44" spans="1:8" x14ac:dyDescent="0.3">
      <c r="A44" s="35">
        <v>43</v>
      </c>
      <c r="B44" s="30" t="s">
        <v>31</v>
      </c>
      <c r="C44" s="30" t="s">
        <v>32</v>
      </c>
      <c r="D44" s="30" t="s">
        <v>33</v>
      </c>
      <c r="E44" s="31">
        <v>0</v>
      </c>
      <c r="F44" s="31">
        <v>44</v>
      </c>
      <c r="G44" s="31">
        <v>42</v>
      </c>
      <c r="H44" s="31">
        <f>SUM(Table5[[#This Row],[Tues Score]:[Thursday Open Running Order.Score]])</f>
        <v>86</v>
      </c>
    </row>
    <row r="45" spans="1:8" x14ac:dyDescent="0.3">
      <c r="A45" s="35">
        <v>44</v>
      </c>
      <c r="B45" s="30" t="s">
        <v>6</v>
      </c>
      <c r="C45" s="30" t="s">
        <v>7</v>
      </c>
      <c r="D45" s="30" t="s">
        <v>9</v>
      </c>
      <c r="E45" s="31">
        <v>0</v>
      </c>
      <c r="F45" s="31">
        <v>79</v>
      </c>
      <c r="G45" s="31">
        <v>0</v>
      </c>
      <c r="H45" s="31">
        <f>SUM(Table5[[#This Row],[Tues Score]:[Thursday Open Running Order.Score]])</f>
        <v>79</v>
      </c>
    </row>
    <row r="46" spans="1:8" x14ac:dyDescent="0.3">
      <c r="A46" s="35">
        <v>45</v>
      </c>
      <c r="B46" s="30" t="s">
        <v>6</v>
      </c>
      <c r="C46" s="30" t="s">
        <v>7</v>
      </c>
      <c r="D46" s="30" t="s">
        <v>8</v>
      </c>
      <c r="E46" s="31">
        <v>0</v>
      </c>
      <c r="F46" s="31">
        <v>76</v>
      </c>
      <c r="G46" s="31">
        <v>0</v>
      </c>
      <c r="H46" s="31">
        <f>SUM(Table5[[#This Row],[Tues Score]:[Thursday Open Running Order.Score]])</f>
        <v>76</v>
      </c>
    </row>
    <row r="47" spans="1:8" x14ac:dyDescent="0.3">
      <c r="A47" s="35">
        <v>46</v>
      </c>
      <c r="B47" s="30" t="s">
        <v>56</v>
      </c>
      <c r="C47" s="30" t="s">
        <v>57</v>
      </c>
      <c r="D47" s="30" t="s">
        <v>58</v>
      </c>
      <c r="E47" s="31">
        <v>43</v>
      </c>
      <c r="F47" s="31">
        <v>0</v>
      </c>
      <c r="G47" s="31">
        <v>0</v>
      </c>
      <c r="H47" s="31">
        <f>SUM(Table5[[#This Row],[Tues Score]:[Thursday Open Running Order.Score]])</f>
        <v>43</v>
      </c>
    </row>
    <row r="48" spans="1:8" ht="28.8" x14ac:dyDescent="0.3">
      <c r="A48" s="35">
        <v>47</v>
      </c>
      <c r="B48" s="30" t="s">
        <v>100</v>
      </c>
      <c r="C48" s="30" t="s">
        <v>101</v>
      </c>
      <c r="D48" s="30" t="s">
        <v>102</v>
      </c>
      <c r="E48" s="31">
        <v>0</v>
      </c>
      <c r="F48" s="31">
        <v>36</v>
      </c>
      <c r="G48" s="31">
        <v>0</v>
      </c>
      <c r="H48" s="31">
        <f>SUM(Table5[[#This Row],[Tues Score]:[Thursday Open Running Order.Score]])</f>
        <v>36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M5" sqref="M5"/>
    </sheetView>
  </sheetViews>
  <sheetFormatPr defaultRowHeight="14.4" x14ac:dyDescent="0.3"/>
  <cols>
    <col min="1" max="1" width="9.6640625" customWidth="1"/>
    <col min="2" max="2" width="22.44140625" customWidth="1"/>
    <col min="3" max="3" width="17.44140625" customWidth="1"/>
    <col min="4" max="4" width="14.109375" customWidth="1"/>
    <col min="5" max="5" width="11.5546875" customWidth="1"/>
    <col min="7" max="7" width="9.6640625" customWidth="1"/>
    <col min="8" max="8" width="9.5546875" customWidth="1"/>
    <col min="9" max="9" width="9" customWidth="1"/>
    <col min="11" max="11" width="10.88671875" customWidth="1"/>
    <col min="12" max="12" width="11.21875" customWidth="1"/>
    <col min="13" max="13" width="15.44140625" customWidth="1"/>
  </cols>
  <sheetData>
    <row r="1" spans="1:13" ht="16.2" x14ac:dyDescent="0.3">
      <c r="A1" t="s">
        <v>163</v>
      </c>
      <c r="B1" s="19" t="s">
        <v>0</v>
      </c>
      <c r="C1" s="20" t="s">
        <v>1</v>
      </c>
      <c r="D1" s="20" t="s">
        <v>154</v>
      </c>
      <c r="E1" s="21" t="s">
        <v>164</v>
      </c>
      <c r="F1" s="21" t="s">
        <v>165</v>
      </c>
      <c r="G1" s="21" t="s">
        <v>166</v>
      </c>
      <c r="H1" s="21" t="s">
        <v>167</v>
      </c>
      <c r="I1" s="21" t="s">
        <v>168</v>
      </c>
      <c r="J1" s="21" t="s">
        <v>169</v>
      </c>
      <c r="K1" s="21" t="s">
        <v>170</v>
      </c>
      <c r="L1" s="21" t="s">
        <v>171</v>
      </c>
      <c r="M1" s="21" t="s">
        <v>172</v>
      </c>
    </row>
    <row r="2" spans="1:13" x14ac:dyDescent="0.3">
      <c r="A2">
        <v>1</v>
      </c>
      <c r="B2" s="25" t="s">
        <v>44</v>
      </c>
      <c r="C2" s="26" t="s">
        <v>45</v>
      </c>
      <c r="D2" s="26" t="s">
        <v>46</v>
      </c>
      <c r="E2" s="27">
        <v>0</v>
      </c>
      <c r="F2" s="27">
        <v>0</v>
      </c>
      <c r="G2" s="27">
        <v>3</v>
      </c>
      <c r="H2" s="27">
        <v>6</v>
      </c>
      <c r="I2" s="27">
        <v>0</v>
      </c>
      <c r="J2" s="27">
        <v>0</v>
      </c>
      <c r="K2" s="24">
        <f>SUM(Table1[[#This Row],[Outrun]:[Pen]])</f>
        <v>9</v>
      </c>
      <c r="L2" s="27">
        <f>SUM(Table1[[#This Row],[Outrun]:[Fetch]])</f>
        <v>3</v>
      </c>
      <c r="M2" s="27">
        <f>100-Table1[[#This Row],[Off]]</f>
        <v>91</v>
      </c>
    </row>
    <row r="3" spans="1:13" x14ac:dyDescent="0.3">
      <c r="A3">
        <v>2</v>
      </c>
      <c r="B3" s="22" t="s">
        <v>10</v>
      </c>
      <c r="C3" s="23" t="s">
        <v>11</v>
      </c>
      <c r="D3" s="23" t="s">
        <v>12</v>
      </c>
      <c r="E3" s="24">
        <v>0</v>
      </c>
      <c r="F3" s="24">
        <v>0</v>
      </c>
      <c r="G3" s="24">
        <v>5</v>
      </c>
      <c r="H3" s="24">
        <v>5</v>
      </c>
      <c r="I3" s="24">
        <v>0</v>
      </c>
      <c r="J3" s="24">
        <v>0</v>
      </c>
      <c r="K3" s="24">
        <f>SUM(Table1[[#This Row],[Outrun]:[Pen]])</f>
        <v>10</v>
      </c>
      <c r="L3" s="27">
        <f>SUM(Table1[[#This Row],[Outrun]:[Fetch]])</f>
        <v>5</v>
      </c>
      <c r="M3" s="27">
        <f>100-Table1[[#This Row],[Off]]</f>
        <v>90</v>
      </c>
    </row>
    <row r="4" spans="1:13" x14ac:dyDescent="0.3">
      <c r="A4">
        <v>3</v>
      </c>
      <c r="B4" s="22" t="s">
        <v>68</v>
      </c>
      <c r="C4" s="23" t="s">
        <v>69</v>
      </c>
      <c r="D4" s="23" t="s">
        <v>52</v>
      </c>
      <c r="E4" s="24">
        <v>1</v>
      </c>
      <c r="F4" s="24">
        <v>1</v>
      </c>
      <c r="G4" s="24">
        <v>5</v>
      </c>
      <c r="H4" s="24">
        <v>4</v>
      </c>
      <c r="I4" s="24">
        <v>0</v>
      </c>
      <c r="J4" s="24">
        <v>0</v>
      </c>
      <c r="K4" s="24">
        <f>SUM(Table1[[#This Row],[Outrun]:[Pen]])</f>
        <v>11</v>
      </c>
      <c r="L4" s="27">
        <f>SUM(Table1[[#This Row],[Outrun]:[Fetch]])</f>
        <v>7</v>
      </c>
      <c r="M4" s="27">
        <f>100-Table1[[#This Row],[Off]]</f>
        <v>89</v>
      </c>
    </row>
    <row r="5" spans="1:13" x14ac:dyDescent="0.3">
      <c r="A5">
        <v>4</v>
      </c>
      <c r="B5" s="25" t="s">
        <v>127</v>
      </c>
      <c r="C5" s="26" t="s">
        <v>128</v>
      </c>
      <c r="D5" s="26" t="s">
        <v>129</v>
      </c>
      <c r="E5" s="27">
        <v>0</v>
      </c>
      <c r="F5" s="27">
        <v>1</v>
      </c>
      <c r="G5" s="27">
        <v>4</v>
      </c>
      <c r="H5" s="27">
        <v>6</v>
      </c>
      <c r="I5" s="27">
        <v>0</v>
      </c>
      <c r="J5" s="27">
        <v>1</v>
      </c>
      <c r="K5" s="24">
        <f>SUM(Table1[[#This Row],[Outrun]:[Pen]])</f>
        <v>12</v>
      </c>
      <c r="L5" s="27">
        <f>SUM(Table1[[#This Row],[Outrun]:[Fetch]])</f>
        <v>5</v>
      </c>
      <c r="M5" s="27">
        <f>100-Table1[[#This Row],[Off]]</f>
        <v>88</v>
      </c>
    </row>
    <row r="6" spans="1:13" x14ac:dyDescent="0.3">
      <c r="A6">
        <v>5</v>
      </c>
      <c r="B6" s="25" t="s">
        <v>16</v>
      </c>
      <c r="C6" s="26" t="s">
        <v>11</v>
      </c>
      <c r="D6" s="26" t="s">
        <v>130</v>
      </c>
      <c r="E6" s="27">
        <v>4</v>
      </c>
      <c r="F6" s="27">
        <v>1</v>
      </c>
      <c r="G6" s="27">
        <v>2</v>
      </c>
      <c r="H6" s="27">
        <v>7</v>
      </c>
      <c r="I6" s="27">
        <v>0</v>
      </c>
      <c r="J6" s="27">
        <v>2</v>
      </c>
      <c r="K6" s="24">
        <f>SUM(Table1[[#This Row],[Outrun]:[Pen]])</f>
        <v>16</v>
      </c>
      <c r="L6" s="27">
        <f>SUM(Table1[[#This Row],[Outrun]:[Fetch]])</f>
        <v>7</v>
      </c>
      <c r="M6" s="27">
        <f>100-Table1[[#This Row],[Off]]</f>
        <v>84</v>
      </c>
    </row>
    <row r="7" spans="1:13" x14ac:dyDescent="0.3">
      <c r="A7">
        <v>6</v>
      </c>
      <c r="B7" s="22" t="s">
        <v>37</v>
      </c>
      <c r="C7" s="23" t="s">
        <v>38</v>
      </c>
      <c r="D7" s="23" t="s">
        <v>40</v>
      </c>
      <c r="E7" s="24">
        <v>1</v>
      </c>
      <c r="F7" s="24">
        <v>1</v>
      </c>
      <c r="G7" s="24">
        <v>4</v>
      </c>
      <c r="H7" s="24">
        <v>8</v>
      </c>
      <c r="I7" s="24">
        <v>2</v>
      </c>
      <c r="J7" s="24">
        <v>1</v>
      </c>
      <c r="K7" s="24">
        <f>SUM(Table1[[#This Row],[Outrun]:[Pen]])</f>
        <v>17</v>
      </c>
      <c r="L7" s="27">
        <f>SUM(Table1[[#This Row],[Outrun]:[Fetch]])</f>
        <v>6</v>
      </c>
      <c r="M7" s="27">
        <f>100-Table1[[#This Row],[Off]]</f>
        <v>83</v>
      </c>
    </row>
    <row r="8" spans="1:13" x14ac:dyDescent="0.3">
      <c r="A8">
        <v>7</v>
      </c>
      <c r="B8" s="22" t="s">
        <v>25</v>
      </c>
      <c r="C8" s="23" t="s">
        <v>26</v>
      </c>
      <c r="D8" s="23" t="s">
        <v>27</v>
      </c>
      <c r="E8" s="24">
        <v>0</v>
      </c>
      <c r="F8" s="24">
        <v>1</v>
      </c>
      <c r="G8" s="24">
        <v>3</v>
      </c>
      <c r="H8" s="24">
        <v>7</v>
      </c>
      <c r="I8" s="24">
        <v>6</v>
      </c>
      <c r="J8" s="24">
        <v>3</v>
      </c>
      <c r="K8" s="24">
        <f>SUM(Table1[[#This Row],[Outrun]:[Pen]])</f>
        <v>20</v>
      </c>
      <c r="L8" s="27">
        <f>SUM(Table1[[#This Row],[Outrun]:[Fetch]])</f>
        <v>4</v>
      </c>
      <c r="M8" s="27">
        <f>100-Table1[[#This Row],[Off]]</f>
        <v>80</v>
      </c>
    </row>
    <row r="9" spans="1:13" x14ac:dyDescent="0.3">
      <c r="A9">
        <v>8</v>
      </c>
      <c r="B9" s="25" t="s">
        <v>18</v>
      </c>
      <c r="C9" s="26" t="s">
        <v>19</v>
      </c>
      <c r="D9" s="26" t="s">
        <v>20</v>
      </c>
      <c r="E9" s="27">
        <v>2</v>
      </c>
      <c r="F9" s="27">
        <v>1</v>
      </c>
      <c r="G9" s="27">
        <v>4</v>
      </c>
      <c r="H9" s="27">
        <v>4</v>
      </c>
      <c r="I9" s="27">
        <v>0</v>
      </c>
      <c r="J9" s="27">
        <v>10</v>
      </c>
      <c r="K9" s="24">
        <f>SUM(Table1[[#This Row],[Outrun]:[Pen]])</f>
        <v>21</v>
      </c>
      <c r="L9" s="27">
        <f>SUM(Table1[[#This Row],[Outrun]:[Fetch]])</f>
        <v>7</v>
      </c>
      <c r="M9" s="27">
        <f>100-Table1[[#This Row],[Off]]</f>
        <v>79</v>
      </c>
    </row>
    <row r="10" spans="1:13" x14ac:dyDescent="0.3">
      <c r="A10">
        <v>9</v>
      </c>
      <c r="B10" s="22" t="s">
        <v>64</v>
      </c>
      <c r="C10" s="23" t="s">
        <v>65</v>
      </c>
      <c r="D10" s="23" t="s">
        <v>67</v>
      </c>
      <c r="E10" s="24">
        <v>2</v>
      </c>
      <c r="F10" s="24">
        <v>1</v>
      </c>
      <c r="G10" s="24">
        <v>4</v>
      </c>
      <c r="H10" s="24">
        <v>4</v>
      </c>
      <c r="I10" s="24">
        <v>0</v>
      </c>
      <c r="J10" s="24">
        <v>10</v>
      </c>
      <c r="K10" s="24">
        <f>SUM(Table1[[#This Row],[Outrun]:[Pen]])</f>
        <v>21</v>
      </c>
      <c r="L10" s="27">
        <f>SUM(Table1[[#This Row],[Outrun]:[Fetch]])</f>
        <v>7</v>
      </c>
      <c r="M10" s="27">
        <f>100-Table1[[#This Row],[Off]]</f>
        <v>79</v>
      </c>
    </row>
    <row r="11" spans="1:13" x14ac:dyDescent="0.3">
      <c r="A11">
        <v>10</v>
      </c>
      <c r="B11" s="25" t="s">
        <v>10</v>
      </c>
      <c r="C11" s="26" t="s">
        <v>11</v>
      </c>
      <c r="D11" s="26" t="s">
        <v>13</v>
      </c>
      <c r="E11" s="27">
        <v>1</v>
      </c>
      <c r="F11" s="27">
        <v>1</v>
      </c>
      <c r="G11" s="27">
        <v>7</v>
      </c>
      <c r="H11" s="27">
        <v>12</v>
      </c>
      <c r="I11" s="27">
        <v>0</v>
      </c>
      <c r="J11" s="27">
        <v>0</v>
      </c>
      <c r="K11" s="24">
        <f>SUM(Table1[[#This Row],[Outrun]:[Pen]])</f>
        <v>21</v>
      </c>
      <c r="L11" s="27">
        <f>SUM(Table1[[#This Row],[Outrun]:[Fetch]])</f>
        <v>9</v>
      </c>
      <c r="M11" s="27">
        <f>100-Table1[[#This Row],[Off]]</f>
        <v>79</v>
      </c>
    </row>
    <row r="12" spans="1:13" x14ac:dyDescent="0.3">
      <c r="A12">
        <v>11</v>
      </c>
      <c r="B12" s="25" t="s">
        <v>78</v>
      </c>
      <c r="C12" s="26" t="s">
        <v>79</v>
      </c>
      <c r="D12" s="26" t="s">
        <v>80</v>
      </c>
      <c r="E12" s="27">
        <v>1</v>
      </c>
      <c r="F12" s="27">
        <v>1</v>
      </c>
      <c r="G12" s="27">
        <v>5</v>
      </c>
      <c r="H12" s="27">
        <v>4</v>
      </c>
      <c r="I12" s="27">
        <v>2</v>
      </c>
      <c r="J12" s="27">
        <v>10</v>
      </c>
      <c r="K12" s="24">
        <f>SUM(Table1[[#This Row],[Outrun]:[Pen]])</f>
        <v>23</v>
      </c>
      <c r="L12" s="27">
        <f>SUM(Table1[[#This Row],[Outrun]:[Fetch]])</f>
        <v>7</v>
      </c>
      <c r="M12" s="27">
        <f>100-Table1[[#This Row],[Off]]</f>
        <v>77</v>
      </c>
    </row>
    <row r="13" spans="1:13" x14ac:dyDescent="0.3">
      <c r="A13">
        <v>12</v>
      </c>
      <c r="B13" s="22" t="s">
        <v>37</v>
      </c>
      <c r="C13" s="23" t="s">
        <v>38</v>
      </c>
      <c r="D13" s="23" t="s">
        <v>39</v>
      </c>
      <c r="E13" s="24">
        <v>2</v>
      </c>
      <c r="F13" s="24">
        <v>2</v>
      </c>
      <c r="G13" s="24">
        <v>7</v>
      </c>
      <c r="H13" s="24">
        <v>10</v>
      </c>
      <c r="I13" s="24">
        <v>2</v>
      </c>
      <c r="J13" s="24">
        <v>0</v>
      </c>
      <c r="K13" s="24">
        <f>SUM(Table1[[#This Row],[Outrun]:[Pen]])</f>
        <v>23</v>
      </c>
      <c r="L13" s="27">
        <f>SUM(Table1[[#This Row],[Outrun]:[Fetch]])</f>
        <v>11</v>
      </c>
      <c r="M13" s="27">
        <f>100-Table1[[#This Row],[Off]]</f>
        <v>77</v>
      </c>
    </row>
    <row r="14" spans="1:13" x14ac:dyDescent="0.3">
      <c r="A14">
        <v>13</v>
      </c>
      <c r="B14" s="25" t="s">
        <v>114</v>
      </c>
      <c r="C14" s="26" t="s">
        <v>115</v>
      </c>
      <c r="D14" s="26" t="s">
        <v>116</v>
      </c>
      <c r="E14" s="27">
        <v>2</v>
      </c>
      <c r="F14" s="27">
        <v>0</v>
      </c>
      <c r="G14" s="27">
        <v>3</v>
      </c>
      <c r="H14" s="27">
        <v>5</v>
      </c>
      <c r="I14" s="27">
        <v>5</v>
      </c>
      <c r="J14" s="27">
        <v>10</v>
      </c>
      <c r="K14" s="24">
        <f>SUM(Table1[[#This Row],[Outrun]:[Pen]])</f>
        <v>25</v>
      </c>
      <c r="L14" s="27">
        <f>SUM(Table1[[#This Row],[Outrun]:[Fetch]])</f>
        <v>5</v>
      </c>
      <c r="M14" s="27">
        <f>100-Table1[[#This Row],[Off]]</f>
        <v>75</v>
      </c>
    </row>
    <row r="15" spans="1:13" x14ac:dyDescent="0.3">
      <c r="A15">
        <v>14</v>
      </c>
      <c r="B15" s="25" t="s">
        <v>110</v>
      </c>
      <c r="C15" s="26" t="s">
        <v>111</v>
      </c>
      <c r="D15" s="26" t="s">
        <v>112</v>
      </c>
      <c r="E15" s="27">
        <v>0</v>
      </c>
      <c r="F15" s="27">
        <v>0</v>
      </c>
      <c r="G15" s="27">
        <v>3</v>
      </c>
      <c r="H15" s="27">
        <v>16</v>
      </c>
      <c r="I15" s="27">
        <v>6</v>
      </c>
      <c r="J15" s="27">
        <v>1</v>
      </c>
      <c r="K15" s="24">
        <f>SUM(Table1[[#This Row],[Outrun]:[Pen]])</f>
        <v>26</v>
      </c>
      <c r="L15" s="27">
        <f>SUM(Table1[[#This Row],[Outrun]:[Fetch]])</f>
        <v>3</v>
      </c>
      <c r="M15" s="27">
        <f>100-Table1[[#This Row],[Off]]</f>
        <v>74</v>
      </c>
    </row>
    <row r="16" spans="1:13" x14ac:dyDescent="0.3">
      <c r="A16">
        <v>15</v>
      </c>
      <c r="B16" s="22" t="s">
        <v>114</v>
      </c>
      <c r="C16" s="23" t="s">
        <v>115</v>
      </c>
      <c r="D16" s="23" t="s">
        <v>117</v>
      </c>
      <c r="E16" s="24">
        <v>2</v>
      </c>
      <c r="F16" s="24">
        <v>0</v>
      </c>
      <c r="G16" s="24">
        <v>1</v>
      </c>
      <c r="H16" s="24">
        <v>10</v>
      </c>
      <c r="I16" s="24">
        <v>4</v>
      </c>
      <c r="J16" s="24">
        <v>10</v>
      </c>
      <c r="K16" s="24">
        <f>SUM(Table1[[#This Row],[Outrun]:[Pen]])</f>
        <v>27</v>
      </c>
      <c r="L16" s="27">
        <f>SUM(Table1[[#This Row],[Outrun]:[Fetch]])</f>
        <v>3</v>
      </c>
      <c r="M16" s="27">
        <f>100-Table1[[#This Row],[Off]]</f>
        <v>73</v>
      </c>
    </row>
    <row r="17" spans="1:13" x14ac:dyDescent="0.3">
      <c r="A17">
        <v>16</v>
      </c>
      <c r="B17" s="22" t="s">
        <v>78</v>
      </c>
      <c r="C17" s="23" t="s">
        <v>79</v>
      </c>
      <c r="D17" s="23" t="s">
        <v>131</v>
      </c>
      <c r="E17" s="24">
        <v>0</v>
      </c>
      <c r="F17" s="24">
        <v>1</v>
      </c>
      <c r="G17" s="24">
        <v>5</v>
      </c>
      <c r="H17" s="24">
        <v>18</v>
      </c>
      <c r="I17" s="24">
        <v>5</v>
      </c>
      <c r="J17" s="24">
        <v>2</v>
      </c>
      <c r="K17" s="24">
        <f>SUM(Table1[[#This Row],[Outrun]:[Pen]])</f>
        <v>31</v>
      </c>
      <c r="L17" s="27">
        <f>SUM(Table1[[#This Row],[Outrun]:[Fetch]])</f>
        <v>6</v>
      </c>
      <c r="M17" s="27">
        <f>100-Table1[[#This Row],[Off]]</f>
        <v>69</v>
      </c>
    </row>
    <row r="18" spans="1:13" x14ac:dyDescent="0.3">
      <c r="A18">
        <v>17</v>
      </c>
      <c r="B18" s="22" t="s">
        <v>81</v>
      </c>
      <c r="C18" s="23" t="s">
        <v>82</v>
      </c>
      <c r="D18" s="23" t="s">
        <v>83</v>
      </c>
      <c r="E18" s="24">
        <v>1</v>
      </c>
      <c r="F18" s="24">
        <v>1</v>
      </c>
      <c r="G18" s="24">
        <v>3</v>
      </c>
      <c r="H18" s="24">
        <v>8</v>
      </c>
      <c r="I18" s="24">
        <v>10</v>
      </c>
      <c r="J18" s="24">
        <v>10</v>
      </c>
      <c r="K18" s="24">
        <f>SUM(Table1[[#This Row],[Outrun]:[Pen]])</f>
        <v>33</v>
      </c>
      <c r="L18" s="27">
        <f>SUM(Table1[[#This Row],[Outrun]:[Fetch]])</f>
        <v>5</v>
      </c>
      <c r="M18" s="27">
        <f>100-Table1[[#This Row],[Off]]</f>
        <v>67</v>
      </c>
    </row>
    <row r="19" spans="1:13" x14ac:dyDescent="0.3">
      <c r="A19">
        <v>18</v>
      </c>
      <c r="B19" s="22" t="s">
        <v>118</v>
      </c>
      <c r="C19" s="23" t="s">
        <v>119</v>
      </c>
      <c r="D19" s="23" t="s">
        <v>55</v>
      </c>
      <c r="E19" s="24">
        <v>2</v>
      </c>
      <c r="F19" s="24">
        <v>1</v>
      </c>
      <c r="G19" s="24">
        <v>7</v>
      </c>
      <c r="H19" s="24">
        <v>7</v>
      </c>
      <c r="I19" s="24">
        <v>9</v>
      </c>
      <c r="J19" s="24">
        <v>10</v>
      </c>
      <c r="K19" s="24">
        <f>SUM(Table1[[#This Row],[Outrun]:[Pen]])</f>
        <v>36</v>
      </c>
      <c r="L19" s="27">
        <f>SUM(Table1[[#This Row],[Outrun]:[Fetch]])</f>
        <v>10</v>
      </c>
      <c r="M19" s="27">
        <f>100-Table1[[#This Row],[Off]]</f>
        <v>64</v>
      </c>
    </row>
    <row r="20" spans="1:13" x14ac:dyDescent="0.3">
      <c r="A20">
        <v>19</v>
      </c>
      <c r="B20" s="25" t="s">
        <v>44</v>
      </c>
      <c r="C20" s="26" t="s">
        <v>45</v>
      </c>
      <c r="D20" s="26" t="s">
        <v>47</v>
      </c>
      <c r="E20" s="27">
        <v>0</v>
      </c>
      <c r="F20" s="27">
        <v>0</v>
      </c>
      <c r="G20" s="27">
        <v>9</v>
      </c>
      <c r="H20" s="27">
        <v>16</v>
      </c>
      <c r="I20" s="27">
        <v>2</v>
      </c>
      <c r="J20" s="27">
        <v>10</v>
      </c>
      <c r="K20" s="24">
        <f>SUM(Table1[[#This Row],[Outrun]:[Pen]])</f>
        <v>37</v>
      </c>
      <c r="L20" s="27">
        <f>SUM(Table1[[#This Row],[Outrun]:[Fetch]])</f>
        <v>9</v>
      </c>
      <c r="M20" s="27">
        <f>100-Table1[[#This Row],[Off]]</f>
        <v>63</v>
      </c>
    </row>
    <row r="21" spans="1:13" x14ac:dyDescent="0.3">
      <c r="A21">
        <v>20</v>
      </c>
      <c r="B21" s="25" t="s">
        <v>16</v>
      </c>
      <c r="C21" s="26" t="s">
        <v>11</v>
      </c>
      <c r="D21" s="26" t="s">
        <v>17</v>
      </c>
      <c r="E21" s="27">
        <v>1</v>
      </c>
      <c r="F21" s="27">
        <v>1</v>
      </c>
      <c r="G21" s="27">
        <v>3</v>
      </c>
      <c r="H21" s="27">
        <v>13</v>
      </c>
      <c r="I21" s="27">
        <v>10</v>
      </c>
      <c r="J21" s="27">
        <v>10</v>
      </c>
      <c r="K21" s="24">
        <f>SUM(Table1[[#This Row],[Outrun]:[Pen]])</f>
        <v>38</v>
      </c>
      <c r="L21" s="27">
        <f>SUM(Table1[[#This Row],[Outrun]:[Fetch]])</f>
        <v>5</v>
      </c>
      <c r="M21" s="27">
        <f>100-Table1[[#This Row],[Off]]</f>
        <v>62</v>
      </c>
    </row>
    <row r="22" spans="1:13" x14ac:dyDescent="0.3">
      <c r="A22">
        <v>21</v>
      </c>
      <c r="B22" s="22" t="s">
        <v>56</v>
      </c>
      <c r="C22" s="23" t="s">
        <v>57</v>
      </c>
      <c r="D22" s="23" t="s">
        <v>59</v>
      </c>
      <c r="E22" s="24">
        <v>2</v>
      </c>
      <c r="F22" s="24">
        <v>1</v>
      </c>
      <c r="G22" s="24">
        <v>6</v>
      </c>
      <c r="H22" s="24">
        <v>9</v>
      </c>
      <c r="I22" s="24">
        <v>10</v>
      </c>
      <c r="J22" s="24">
        <v>10</v>
      </c>
      <c r="K22" s="24">
        <f>SUM(Table1[[#This Row],[Outrun]:[Pen]])</f>
        <v>38</v>
      </c>
      <c r="L22" s="27">
        <f>SUM(Table1[[#This Row],[Outrun]:[Fetch]])</f>
        <v>9</v>
      </c>
      <c r="M22" s="27">
        <f>100-Table1[[#This Row],[Off]]</f>
        <v>62</v>
      </c>
    </row>
    <row r="23" spans="1:13" x14ac:dyDescent="0.3">
      <c r="A23">
        <v>22</v>
      </c>
      <c r="B23" s="22" t="s">
        <v>14</v>
      </c>
      <c r="C23" s="23" t="s">
        <v>11</v>
      </c>
      <c r="D23" s="23" t="s">
        <v>15</v>
      </c>
      <c r="E23" s="24">
        <v>1</v>
      </c>
      <c r="F23" s="24">
        <v>1</v>
      </c>
      <c r="G23" s="24">
        <v>3</v>
      </c>
      <c r="H23" s="24">
        <v>16</v>
      </c>
      <c r="I23" s="24">
        <v>10</v>
      </c>
      <c r="J23" s="24">
        <v>10</v>
      </c>
      <c r="K23" s="24">
        <f>SUM(Table1[[#This Row],[Outrun]:[Pen]])</f>
        <v>41</v>
      </c>
      <c r="L23" s="27">
        <f>SUM(Table1[[#This Row],[Outrun]:[Fetch]])</f>
        <v>5</v>
      </c>
      <c r="M23" s="27">
        <f>100-Table1[[#This Row],[Off]]</f>
        <v>59</v>
      </c>
    </row>
    <row r="24" spans="1:13" x14ac:dyDescent="0.3">
      <c r="A24">
        <v>23</v>
      </c>
      <c r="B24" s="25" t="s">
        <v>64</v>
      </c>
      <c r="C24" s="26" t="s">
        <v>65</v>
      </c>
      <c r="D24" s="26" t="s">
        <v>66</v>
      </c>
      <c r="E24" s="27">
        <v>0</v>
      </c>
      <c r="F24" s="27">
        <v>1</v>
      </c>
      <c r="G24" s="27">
        <v>5</v>
      </c>
      <c r="H24" s="27">
        <v>16</v>
      </c>
      <c r="I24" s="27">
        <v>10</v>
      </c>
      <c r="J24" s="27">
        <v>10</v>
      </c>
      <c r="K24" s="24">
        <f>SUM(Table1[[#This Row],[Outrun]:[Pen]])</f>
        <v>42</v>
      </c>
      <c r="L24" s="27">
        <f>SUM(Table1[[#This Row],[Outrun]:[Fetch]])</f>
        <v>6</v>
      </c>
      <c r="M24" s="27">
        <f>100-Table1[[#This Row],[Off]]</f>
        <v>58</v>
      </c>
    </row>
    <row r="25" spans="1:13" x14ac:dyDescent="0.3">
      <c r="A25">
        <v>24</v>
      </c>
      <c r="B25" s="22" t="s">
        <v>21</v>
      </c>
      <c r="C25" s="23" t="s">
        <v>22</v>
      </c>
      <c r="D25" s="23" t="s">
        <v>24</v>
      </c>
      <c r="E25" s="24">
        <v>1</v>
      </c>
      <c r="F25" s="24">
        <v>2</v>
      </c>
      <c r="G25" s="24">
        <v>4</v>
      </c>
      <c r="H25" s="24">
        <v>16</v>
      </c>
      <c r="I25" s="24">
        <v>10</v>
      </c>
      <c r="J25" s="24">
        <v>10</v>
      </c>
      <c r="K25" s="24">
        <f>SUM(Table1[[#This Row],[Outrun]:[Pen]])</f>
        <v>43</v>
      </c>
      <c r="L25" s="27">
        <f>SUM(Table1[[#This Row],[Outrun]:[Fetch]])</f>
        <v>7</v>
      </c>
      <c r="M25" s="27">
        <f>100-Table1[[#This Row],[Off]]</f>
        <v>57</v>
      </c>
    </row>
    <row r="26" spans="1:13" x14ac:dyDescent="0.3">
      <c r="A26">
        <v>25</v>
      </c>
      <c r="B26" s="22" t="s">
        <v>34</v>
      </c>
      <c r="C26" s="23" t="s">
        <v>35</v>
      </c>
      <c r="D26" s="23" t="s">
        <v>36</v>
      </c>
      <c r="E26" s="24">
        <v>0</v>
      </c>
      <c r="F26" s="24">
        <v>0</v>
      </c>
      <c r="G26" s="24">
        <v>8</v>
      </c>
      <c r="H26" s="24">
        <v>18</v>
      </c>
      <c r="I26" s="24">
        <v>10</v>
      </c>
      <c r="J26" s="24">
        <v>10</v>
      </c>
      <c r="K26" s="24">
        <f>SUM(Table1[[#This Row],[Outrun]:[Pen]])</f>
        <v>46</v>
      </c>
      <c r="L26" s="27">
        <f>SUM(Table1[[#This Row],[Outrun]:[Fetch]])</f>
        <v>8</v>
      </c>
      <c r="M26" s="27">
        <f>100-Table1[[#This Row],[Off]]</f>
        <v>54</v>
      </c>
    </row>
    <row r="27" spans="1:13" x14ac:dyDescent="0.3">
      <c r="A27">
        <v>26</v>
      </c>
      <c r="B27" s="25" t="s">
        <v>75</v>
      </c>
      <c r="C27" s="26" t="s">
        <v>76</v>
      </c>
      <c r="D27" s="26" t="s">
        <v>77</v>
      </c>
      <c r="E27" s="27">
        <v>2</v>
      </c>
      <c r="F27" s="27">
        <v>1</v>
      </c>
      <c r="G27" s="27">
        <v>5</v>
      </c>
      <c r="H27" s="27">
        <v>18</v>
      </c>
      <c r="I27" s="27">
        <v>10</v>
      </c>
      <c r="J27" s="27">
        <v>10</v>
      </c>
      <c r="K27" s="24">
        <f>SUM(Table1[[#This Row],[Outrun]:[Pen]])</f>
        <v>46</v>
      </c>
      <c r="L27" s="27">
        <f>SUM(Table1[[#This Row],[Outrun]:[Fetch]])</f>
        <v>8</v>
      </c>
      <c r="M27" s="27">
        <f>100-Table1[[#This Row],[Off]]</f>
        <v>54</v>
      </c>
    </row>
    <row r="28" spans="1:13" x14ac:dyDescent="0.3">
      <c r="A28">
        <v>27</v>
      </c>
      <c r="B28" s="25" t="s">
        <v>127</v>
      </c>
      <c r="C28" s="26" t="s">
        <v>128</v>
      </c>
      <c r="D28" s="26" t="s">
        <v>132</v>
      </c>
      <c r="E28" s="27">
        <v>0</v>
      </c>
      <c r="F28" s="27">
        <v>1</v>
      </c>
      <c r="G28" s="27">
        <v>10</v>
      </c>
      <c r="H28" s="27">
        <v>15</v>
      </c>
      <c r="I28" s="27">
        <v>10</v>
      </c>
      <c r="J28" s="27">
        <v>10</v>
      </c>
      <c r="K28" s="24">
        <f>SUM(Table1[[#This Row],[Outrun]:[Pen]])</f>
        <v>46</v>
      </c>
      <c r="L28" s="27">
        <f>SUM(Table1[[#This Row],[Outrun]:[Fetch]])</f>
        <v>11</v>
      </c>
      <c r="M28" s="27">
        <f>100-Table1[[#This Row],[Off]]</f>
        <v>54</v>
      </c>
    </row>
    <row r="29" spans="1:13" x14ac:dyDescent="0.3">
      <c r="A29">
        <v>28</v>
      </c>
      <c r="B29" s="22" t="s">
        <v>100</v>
      </c>
      <c r="C29" s="23" t="s">
        <v>101</v>
      </c>
      <c r="D29" s="23" t="s">
        <v>103</v>
      </c>
      <c r="E29" s="24">
        <v>5</v>
      </c>
      <c r="F29" s="24">
        <v>1</v>
      </c>
      <c r="G29" s="24">
        <v>6</v>
      </c>
      <c r="H29" s="24">
        <v>15</v>
      </c>
      <c r="I29" s="24">
        <v>10</v>
      </c>
      <c r="J29" s="24">
        <v>10</v>
      </c>
      <c r="K29" s="24">
        <f>SUM(Table1[[#This Row],[Outrun]:[Pen]])</f>
        <v>47</v>
      </c>
      <c r="L29" s="27">
        <f>SUM(Table1[[#This Row],[Outrun]:[Fetch]])</f>
        <v>12</v>
      </c>
      <c r="M29" s="27">
        <f>100-Table1[[#This Row],[Off]]</f>
        <v>53</v>
      </c>
    </row>
    <row r="30" spans="1:13" x14ac:dyDescent="0.3">
      <c r="A30">
        <v>29</v>
      </c>
      <c r="B30" s="22" t="s">
        <v>2</v>
      </c>
      <c r="C30" s="23" t="s">
        <v>3</v>
      </c>
      <c r="D30" s="23" t="s">
        <v>5</v>
      </c>
      <c r="E30" s="24">
        <v>2</v>
      </c>
      <c r="F30" s="24">
        <v>2</v>
      </c>
      <c r="G30" s="24">
        <v>9</v>
      </c>
      <c r="H30" s="24">
        <v>14</v>
      </c>
      <c r="I30" s="24">
        <v>10</v>
      </c>
      <c r="J30" s="24">
        <v>10</v>
      </c>
      <c r="K30" s="24">
        <f>SUM(Table1[[#This Row],[Outrun]:[Pen]])</f>
        <v>47</v>
      </c>
      <c r="L30" s="27">
        <f>SUM(Table1[[#This Row],[Outrun]:[Fetch]])</f>
        <v>13</v>
      </c>
      <c r="M30" s="27">
        <f>100-Table1[[#This Row],[Off]]</f>
        <v>53</v>
      </c>
    </row>
    <row r="31" spans="1:13" x14ac:dyDescent="0.3">
      <c r="A31">
        <v>30</v>
      </c>
      <c r="B31" s="25" t="s">
        <v>88</v>
      </c>
      <c r="C31" s="26" t="s">
        <v>89</v>
      </c>
      <c r="D31" s="26" t="s">
        <v>90</v>
      </c>
      <c r="E31" s="27">
        <v>1</v>
      </c>
      <c r="F31" s="27">
        <v>2</v>
      </c>
      <c r="G31" s="27">
        <v>5</v>
      </c>
      <c r="H31" s="27">
        <v>21</v>
      </c>
      <c r="I31" s="27">
        <v>10</v>
      </c>
      <c r="J31" s="27">
        <v>10</v>
      </c>
      <c r="K31" s="24">
        <f>SUM(Table1[[#This Row],[Outrun]:[Pen]])</f>
        <v>49</v>
      </c>
      <c r="L31" s="27">
        <f>SUM(Table1[[#This Row],[Outrun]:[Fetch]])</f>
        <v>8</v>
      </c>
      <c r="M31" s="27">
        <f>100-Table1[[#This Row],[Off]]</f>
        <v>51</v>
      </c>
    </row>
    <row r="32" spans="1:13" x14ac:dyDescent="0.3">
      <c r="A32">
        <v>31</v>
      </c>
      <c r="B32" s="25" t="s">
        <v>110</v>
      </c>
      <c r="C32" s="26" t="s">
        <v>111</v>
      </c>
      <c r="D32" s="26" t="s">
        <v>113</v>
      </c>
      <c r="E32" s="27">
        <v>5</v>
      </c>
      <c r="F32" s="27">
        <v>3</v>
      </c>
      <c r="G32" s="27">
        <v>9</v>
      </c>
      <c r="H32" s="27">
        <v>12</v>
      </c>
      <c r="I32" s="27">
        <v>10</v>
      </c>
      <c r="J32" s="27">
        <v>10</v>
      </c>
      <c r="K32" s="24">
        <f>SUM(Table1[[#This Row],[Outrun]:[Pen]])</f>
        <v>49</v>
      </c>
      <c r="L32" s="27">
        <f>SUM(Table1[[#This Row],[Outrun]:[Fetch]])</f>
        <v>17</v>
      </c>
      <c r="M32" s="27">
        <f>100-Table1[[#This Row],[Off]]</f>
        <v>51</v>
      </c>
    </row>
    <row r="33" spans="1:13" x14ac:dyDescent="0.3">
      <c r="A33">
        <v>32</v>
      </c>
      <c r="B33" s="22" t="s">
        <v>93</v>
      </c>
      <c r="C33" s="23" t="s">
        <v>94</v>
      </c>
      <c r="D33" s="23" t="s">
        <v>95</v>
      </c>
      <c r="E33" s="24">
        <v>1</v>
      </c>
      <c r="F33" s="24">
        <v>2</v>
      </c>
      <c r="G33" s="24">
        <v>6</v>
      </c>
      <c r="H33" s="24">
        <v>22</v>
      </c>
      <c r="I33" s="24">
        <v>10</v>
      </c>
      <c r="J33" s="24">
        <v>10</v>
      </c>
      <c r="K33" s="24">
        <f>SUM(Table1[[#This Row],[Outrun]:[Pen]])</f>
        <v>51</v>
      </c>
      <c r="L33" s="27">
        <f>SUM(Table1[[#This Row],[Outrun]:[Fetch]])</f>
        <v>9</v>
      </c>
      <c r="M33" s="27">
        <f>100-Table1[[#This Row],[Off]]</f>
        <v>49</v>
      </c>
    </row>
    <row r="34" spans="1:13" x14ac:dyDescent="0.3">
      <c r="A34">
        <v>33</v>
      </c>
      <c r="B34" s="22" t="s">
        <v>28</v>
      </c>
      <c r="C34" s="23" t="s">
        <v>29</v>
      </c>
      <c r="D34" s="23" t="s">
        <v>30</v>
      </c>
      <c r="E34" s="24">
        <v>2</v>
      </c>
      <c r="F34" s="24">
        <v>1</v>
      </c>
      <c r="G34" s="24">
        <v>6</v>
      </c>
      <c r="H34" s="24">
        <v>28</v>
      </c>
      <c r="I34" s="24">
        <v>4</v>
      </c>
      <c r="J34" s="24">
        <v>10</v>
      </c>
      <c r="K34" s="24">
        <f>SUM(Table1[[#This Row],[Outrun]:[Pen]])</f>
        <v>51</v>
      </c>
      <c r="L34" s="27">
        <f>SUM(Table1[[#This Row],[Outrun]:[Fetch]])</f>
        <v>9</v>
      </c>
      <c r="M34" s="27">
        <f>100-Table1[[#This Row],[Off]]</f>
        <v>49</v>
      </c>
    </row>
    <row r="35" spans="1:13" x14ac:dyDescent="0.3">
      <c r="A35">
        <v>34</v>
      </c>
      <c r="B35" s="25" t="s">
        <v>2</v>
      </c>
      <c r="C35" s="26" t="s">
        <v>3</v>
      </c>
      <c r="D35" s="26" t="s">
        <v>4</v>
      </c>
      <c r="E35" s="27">
        <v>2</v>
      </c>
      <c r="F35" s="27">
        <v>1</v>
      </c>
      <c r="G35" s="27">
        <v>17</v>
      </c>
      <c r="H35" s="27">
        <v>12</v>
      </c>
      <c r="I35" s="27">
        <v>10</v>
      </c>
      <c r="J35" s="27">
        <v>10</v>
      </c>
      <c r="K35" s="24">
        <f>SUM(Table1[[#This Row],[Outrun]:[Pen]])</f>
        <v>52</v>
      </c>
      <c r="L35" s="27">
        <f>SUM(Table1[[#This Row],[Outrun]:[Fetch]])</f>
        <v>20</v>
      </c>
      <c r="M35" s="27">
        <f>100-Table1[[#This Row],[Off]]</f>
        <v>48</v>
      </c>
    </row>
    <row r="36" spans="1:13" x14ac:dyDescent="0.3">
      <c r="A36">
        <v>35</v>
      </c>
      <c r="B36" s="22" t="s">
        <v>107</v>
      </c>
      <c r="C36" s="23" t="s">
        <v>108</v>
      </c>
      <c r="D36" s="23" t="s">
        <v>109</v>
      </c>
      <c r="E36" s="24">
        <v>0</v>
      </c>
      <c r="F36" s="24">
        <v>1</v>
      </c>
      <c r="G36" s="24">
        <v>5</v>
      </c>
      <c r="H36" s="24">
        <v>28</v>
      </c>
      <c r="I36" s="24">
        <v>10</v>
      </c>
      <c r="J36" s="24">
        <v>10</v>
      </c>
      <c r="K36" s="24">
        <f>SUM(Table1[[#This Row],[Outrun]:[Pen]])</f>
        <v>54</v>
      </c>
      <c r="L36" s="27">
        <f>SUM(Table1[[#This Row],[Outrun]:[Fetch]])</f>
        <v>6</v>
      </c>
      <c r="M36" s="27">
        <f>100-Table1[[#This Row],[Off]]</f>
        <v>46</v>
      </c>
    </row>
    <row r="37" spans="1:13" x14ac:dyDescent="0.3">
      <c r="A37">
        <v>36</v>
      </c>
      <c r="B37" s="22" t="s">
        <v>48</v>
      </c>
      <c r="C37" s="23" t="s">
        <v>49</v>
      </c>
      <c r="D37" s="23" t="s">
        <v>50</v>
      </c>
      <c r="E37" s="24">
        <v>2</v>
      </c>
      <c r="F37" s="24">
        <v>2</v>
      </c>
      <c r="G37" s="24">
        <v>3</v>
      </c>
      <c r="H37" s="24">
        <v>27</v>
      </c>
      <c r="I37" s="24">
        <v>10</v>
      </c>
      <c r="J37" s="24">
        <v>10</v>
      </c>
      <c r="K37" s="24">
        <f>SUM(Table1[[#This Row],[Outrun]:[Pen]])</f>
        <v>54</v>
      </c>
      <c r="L37" s="27">
        <f>SUM(Table1[[#This Row],[Outrun]:[Fetch]])</f>
        <v>7</v>
      </c>
      <c r="M37" s="27">
        <f>100-Table1[[#This Row],[Off]]</f>
        <v>46</v>
      </c>
    </row>
    <row r="38" spans="1:13" x14ac:dyDescent="0.3">
      <c r="A38">
        <v>37</v>
      </c>
      <c r="B38" s="25" t="s">
        <v>56</v>
      </c>
      <c r="C38" s="26" t="s">
        <v>57</v>
      </c>
      <c r="D38" s="26" t="s">
        <v>58</v>
      </c>
      <c r="E38" s="27">
        <v>1</v>
      </c>
      <c r="F38" s="27">
        <v>1</v>
      </c>
      <c r="G38" s="27">
        <v>8</v>
      </c>
      <c r="H38" s="27">
        <v>27</v>
      </c>
      <c r="I38" s="27">
        <v>10</v>
      </c>
      <c r="J38" s="27">
        <v>10</v>
      </c>
      <c r="K38" s="24">
        <f>SUM(Table1[[#This Row],[Outrun]:[Pen]])</f>
        <v>57</v>
      </c>
      <c r="L38" s="27">
        <f>SUM(Table1[[#This Row],[Outrun]:[Fetch]])</f>
        <v>10</v>
      </c>
      <c r="M38" s="27">
        <f>100-Table1[[#This Row],[Off]]</f>
        <v>43</v>
      </c>
    </row>
    <row r="39" spans="1:13" x14ac:dyDescent="0.3">
      <c r="A39">
        <v>38</v>
      </c>
      <c r="B39" s="22" t="s">
        <v>14</v>
      </c>
      <c r="C39" s="23" t="s">
        <v>11</v>
      </c>
      <c r="D39" s="23" t="s">
        <v>173</v>
      </c>
      <c r="E39" s="24">
        <v>14</v>
      </c>
      <c r="F39" s="24">
        <v>2</v>
      </c>
      <c r="G39" s="24">
        <v>8</v>
      </c>
      <c r="H39" s="24">
        <v>13</v>
      </c>
      <c r="I39" s="24">
        <v>10</v>
      </c>
      <c r="J39" s="24">
        <v>10</v>
      </c>
      <c r="K39" s="24">
        <f>SUM(Table1[[#This Row],[Outrun]:[Pen]])</f>
        <v>57</v>
      </c>
      <c r="L39" s="27">
        <f>SUM(Table1[[#This Row],[Outrun]:[Fetch]])</f>
        <v>24</v>
      </c>
      <c r="M39" s="27">
        <f>100-Table1[[#This Row],[Off]]</f>
        <v>43</v>
      </c>
    </row>
    <row r="40" spans="1:13" x14ac:dyDescent="0.3">
      <c r="A40">
        <v>39</v>
      </c>
      <c r="B40" s="25" t="s">
        <v>41</v>
      </c>
      <c r="C40" s="26" t="s">
        <v>42</v>
      </c>
      <c r="D40" s="26" t="s">
        <v>43</v>
      </c>
      <c r="E40" s="27">
        <v>1</v>
      </c>
      <c r="F40" s="27">
        <v>1</v>
      </c>
      <c r="G40" s="27">
        <v>9</v>
      </c>
      <c r="H40" s="27">
        <v>27</v>
      </c>
      <c r="I40" s="27">
        <v>10</v>
      </c>
      <c r="J40" s="27">
        <v>10</v>
      </c>
      <c r="K40" s="24">
        <f>SUM(Table1[[#This Row],[Outrun]:[Pen]])</f>
        <v>58</v>
      </c>
      <c r="L40" s="27">
        <f>SUM(Table1[[#This Row],[Outrun]:[Fetch]])</f>
        <v>11</v>
      </c>
      <c r="M40" s="27">
        <f>100-Table1[[#This Row],[Off]]</f>
        <v>42</v>
      </c>
    </row>
    <row r="41" spans="1:13" x14ac:dyDescent="0.3">
      <c r="A41">
        <v>40</v>
      </c>
      <c r="B41" s="25" t="s">
        <v>84</v>
      </c>
      <c r="C41" s="26" t="s">
        <v>85</v>
      </c>
      <c r="D41" s="26" t="s">
        <v>87</v>
      </c>
      <c r="E41" s="27">
        <v>4</v>
      </c>
      <c r="F41" s="27">
        <v>1</v>
      </c>
      <c r="G41" s="27">
        <v>6</v>
      </c>
      <c r="H41" s="27">
        <v>28</v>
      </c>
      <c r="I41" s="27">
        <v>10</v>
      </c>
      <c r="J41" s="27">
        <v>10</v>
      </c>
      <c r="K41" s="24">
        <f>SUM(Table1[[#This Row],[Outrun]:[Pen]])</f>
        <v>59</v>
      </c>
      <c r="L41" s="27">
        <f>SUM(Table1[[#This Row],[Outrun]:[Fetch]])</f>
        <v>11</v>
      </c>
      <c r="M41" s="27">
        <f>100-Table1[[#This Row],[Off]]</f>
        <v>41</v>
      </c>
    </row>
    <row r="42" spans="1:13" x14ac:dyDescent="0.3">
      <c r="A42">
        <v>41</v>
      </c>
      <c r="B42" s="25" t="s">
        <v>71</v>
      </c>
      <c r="C42" s="26" t="s">
        <v>72</v>
      </c>
      <c r="D42" s="26" t="s">
        <v>73</v>
      </c>
      <c r="E42" s="27">
        <v>1</v>
      </c>
      <c r="F42" s="27">
        <v>1</v>
      </c>
      <c r="G42" s="27">
        <v>11</v>
      </c>
      <c r="H42" s="27">
        <v>28</v>
      </c>
      <c r="I42" s="27">
        <v>10</v>
      </c>
      <c r="J42" s="27">
        <v>10</v>
      </c>
      <c r="K42" s="24">
        <f>SUM(Table1[[#This Row],[Outrun]:[Pen]])</f>
        <v>61</v>
      </c>
      <c r="L42" s="27">
        <f>SUM(Table1[[#This Row],[Outrun]:[Fetch]])</f>
        <v>13</v>
      </c>
      <c r="M42" s="27">
        <f>100-Table1[[#This Row],[Off]]</f>
        <v>39</v>
      </c>
    </row>
    <row r="43" spans="1:13" x14ac:dyDescent="0.3">
      <c r="A43">
        <v>42</v>
      </c>
      <c r="B43" s="22" t="s">
        <v>84</v>
      </c>
      <c r="C43" s="23" t="s">
        <v>85</v>
      </c>
      <c r="D43" s="23" t="s">
        <v>86</v>
      </c>
      <c r="E43" s="24">
        <v>1</v>
      </c>
      <c r="F43" s="24">
        <v>2</v>
      </c>
      <c r="G43" s="24">
        <v>10</v>
      </c>
      <c r="H43" s="24">
        <v>28</v>
      </c>
      <c r="I43" s="24">
        <v>10</v>
      </c>
      <c r="J43" s="24">
        <v>10</v>
      </c>
      <c r="K43" s="24">
        <f>SUM(Table1[[#This Row],[Outrun]:[Pen]])</f>
        <v>61</v>
      </c>
      <c r="L43" s="27">
        <f>SUM(Table1[[#This Row],[Outrun]:[Fetch]])</f>
        <v>13</v>
      </c>
      <c r="M43" s="27">
        <f>100-Table1[[#This Row],[Off]]</f>
        <v>39</v>
      </c>
    </row>
    <row r="44" spans="1:13" x14ac:dyDescent="0.3">
      <c r="A44">
        <v>43</v>
      </c>
      <c r="B44" s="22" t="s">
        <v>104</v>
      </c>
      <c r="C44" s="23" t="s">
        <v>105</v>
      </c>
      <c r="D44" s="23" t="s">
        <v>106</v>
      </c>
      <c r="E44" s="24">
        <v>1</v>
      </c>
      <c r="F44" s="24">
        <v>1</v>
      </c>
      <c r="G44" s="24">
        <v>16</v>
      </c>
      <c r="H44" s="24">
        <v>27</v>
      </c>
      <c r="I44" s="24">
        <v>10</v>
      </c>
      <c r="J44" s="24">
        <v>10</v>
      </c>
      <c r="K44" s="24">
        <f>SUM(Table1[[#This Row],[Outrun]:[Pen]])</f>
        <v>65</v>
      </c>
      <c r="L44" s="27">
        <f>SUM(Table1[[#This Row],[Outrun]:[Fetch]])</f>
        <v>18</v>
      </c>
      <c r="M44" s="27">
        <f>100-Table1[[#This Row],[Off]]</f>
        <v>35</v>
      </c>
    </row>
    <row r="45" spans="1:13" x14ac:dyDescent="0.3">
      <c r="A45">
        <v>44</v>
      </c>
      <c r="B45" s="25" t="s">
        <v>71</v>
      </c>
      <c r="C45" s="26" t="s">
        <v>72</v>
      </c>
      <c r="D45" s="26" t="s">
        <v>74</v>
      </c>
      <c r="E45" s="27">
        <v>3</v>
      </c>
      <c r="F45" s="27">
        <v>2</v>
      </c>
      <c r="G45" s="27">
        <v>19</v>
      </c>
      <c r="H45" s="27">
        <v>28</v>
      </c>
      <c r="I45" s="27">
        <v>10</v>
      </c>
      <c r="J45" s="27">
        <v>10</v>
      </c>
      <c r="K45" s="24">
        <f>SUM(Table1[[#This Row],[Outrun]:[Pen]])</f>
        <v>72</v>
      </c>
      <c r="L45" s="27">
        <f>SUM(Table1[[#This Row],[Outrun]:[Fetch]])</f>
        <v>24</v>
      </c>
      <c r="M45" s="27">
        <f>100-Table1[[#This Row],[Off]]</f>
        <v>28</v>
      </c>
    </row>
    <row r="46" spans="1:13" x14ac:dyDescent="0.3">
      <c r="A46">
        <v>45</v>
      </c>
      <c r="B46" s="22" t="s">
        <v>6</v>
      </c>
      <c r="C46" s="23" t="s">
        <v>7</v>
      </c>
      <c r="D46" s="23" t="s">
        <v>8</v>
      </c>
      <c r="E46" s="24">
        <v>2</v>
      </c>
      <c r="F46" s="24">
        <v>1</v>
      </c>
      <c r="G46" s="24">
        <v>3</v>
      </c>
      <c r="H46" s="24">
        <v>9</v>
      </c>
      <c r="I46" s="24">
        <v>85</v>
      </c>
      <c r="J46" s="24"/>
      <c r="K46" s="24">
        <f>SUM(Table1[[#This Row],[Outrun]:[Pen]])</f>
        <v>100</v>
      </c>
      <c r="L46" s="27">
        <f>SUM(Table1[[#This Row],[Outrun]:[Fetch]])</f>
        <v>6</v>
      </c>
      <c r="M46" s="27">
        <f>100-Table1[[#This Row],[Off]]</f>
        <v>0</v>
      </c>
    </row>
    <row r="47" spans="1:13" x14ac:dyDescent="0.3">
      <c r="A47">
        <v>46</v>
      </c>
      <c r="B47" s="25" t="s">
        <v>68</v>
      </c>
      <c r="C47" s="26" t="s">
        <v>69</v>
      </c>
      <c r="D47" s="26" t="s">
        <v>70</v>
      </c>
      <c r="E47" s="27">
        <v>0</v>
      </c>
      <c r="F47" s="27">
        <v>0</v>
      </c>
      <c r="G47" s="27">
        <v>8</v>
      </c>
      <c r="H47" s="27">
        <v>9</v>
      </c>
      <c r="I47" s="27">
        <v>83</v>
      </c>
      <c r="J47" s="27"/>
      <c r="K47" s="24">
        <f>SUM(Table1[[#This Row],[Outrun]:[Pen]])</f>
        <v>100</v>
      </c>
      <c r="L47" s="27">
        <f>SUM(Table1[[#This Row],[Outrun]:[Fetch]])</f>
        <v>8</v>
      </c>
      <c r="M47" s="27">
        <f>100-Table1[[#This Row],[Off]]</f>
        <v>0</v>
      </c>
    </row>
    <row r="48" spans="1:13" x14ac:dyDescent="0.3">
      <c r="A48">
        <v>47</v>
      </c>
      <c r="B48" s="22" t="s">
        <v>155</v>
      </c>
      <c r="C48" s="23" t="s">
        <v>156</v>
      </c>
      <c r="D48" s="23" t="s">
        <v>157</v>
      </c>
      <c r="E48" s="24">
        <v>1</v>
      </c>
      <c r="F48" s="24">
        <v>1</v>
      </c>
      <c r="G48" s="24">
        <v>7</v>
      </c>
      <c r="H48" s="24">
        <v>91</v>
      </c>
      <c r="I48" s="24"/>
      <c r="J48" s="24"/>
      <c r="K48" s="24">
        <f>SUM(Table1[[#This Row],[Outrun]:[Pen]])</f>
        <v>100</v>
      </c>
      <c r="L48" s="27">
        <f>SUM(Table1[[#This Row],[Outrun]:[Fetch]])</f>
        <v>9</v>
      </c>
      <c r="M48" s="27">
        <f>100-Table1[[#This Row],[Off]]</f>
        <v>0</v>
      </c>
    </row>
    <row r="49" spans="1:13" x14ac:dyDescent="0.3">
      <c r="A49">
        <v>48</v>
      </c>
      <c r="B49" s="25" t="s">
        <v>6</v>
      </c>
      <c r="C49" s="26" t="s">
        <v>7</v>
      </c>
      <c r="D49" s="26" t="s">
        <v>9</v>
      </c>
      <c r="E49" s="27">
        <v>1</v>
      </c>
      <c r="F49" s="27">
        <v>1</v>
      </c>
      <c r="G49" s="27">
        <v>7</v>
      </c>
      <c r="H49" s="27">
        <v>91</v>
      </c>
      <c r="I49" s="27"/>
      <c r="J49" s="27"/>
      <c r="K49" s="24">
        <f>SUM(Table1[[#This Row],[Outrun]:[Pen]])</f>
        <v>100</v>
      </c>
      <c r="L49" s="27">
        <f>SUM(Table1[[#This Row],[Outrun]:[Fetch]])</f>
        <v>9</v>
      </c>
      <c r="M49" s="27">
        <f>100-Table1[[#This Row],[Off]]</f>
        <v>0</v>
      </c>
    </row>
    <row r="50" spans="1:13" x14ac:dyDescent="0.3">
      <c r="A50">
        <v>49</v>
      </c>
      <c r="B50" s="22" t="s">
        <v>31</v>
      </c>
      <c r="C50" s="23" t="s">
        <v>32</v>
      </c>
      <c r="D50" s="23" t="s">
        <v>33</v>
      </c>
      <c r="E50" s="24">
        <v>0</v>
      </c>
      <c r="F50" s="24">
        <v>0</v>
      </c>
      <c r="G50" s="24">
        <v>10</v>
      </c>
      <c r="H50" s="24">
        <v>20</v>
      </c>
      <c r="I50" s="24">
        <v>70</v>
      </c>
      <c r="J50" s="24"/>
      <c r="K50" s="24">
        <f>SUM(Table1[[#This Row],[Outrun]:[Pen]])</f>
        <v>100</v>
      </c>
      <c r="L50" s="27">
        <f>SUM(Table1[[#This Row],[Outrun]:[Fetch]])</f>
        <v>10</v>
      </c>
      <c r="M50" s="27">
        <f>100-Table1[[#This Row],[Off]]</f>
        <v>0</v>
      </c>
    </row>
    <row r="51" spans="1:13" x14ac:dyDescent="0.3">
      <c r="A51">
        <v>50</v>
      </c>
      <c r="B51" s="25" t="s">
        <v>21</v>
      </c>
      <c r="C51" s="26" t="s">
        <v>22</v>
      </c>
      <c r="D51" s="26" t="s">
        <v>161</v>
      </c>
      <c r="E51" s="27">
        <v>7</v>
      </c>
      <c r="F51" s="27">
        <v>1</v>
      </c>
      <c r="G51" s="27">
        <v>5</v>
      </c>
      <c r="H51" s="27">
        <v>87</v>
      </c>
      <c r="I51" s="27"/>
      <c r="J51" s="27"/>
      <c r="K51" s="24">
        <f>SUM(Table1[[#This Row],[Outrun]:[Pen]])</f>
        <v>100</v>
      </c>
      <c r="L51" s="27">
        <f>SUM(Table1[[#This Row],[Outrun]:[Fetch]])</f>
        <v>13</v>
      </c>
      <c r="M51" s="27">
        <f>100-Table1[[#This Row],[Off]]</f>
        <v>0</v>
      </c>
    </row>
    <row r="52" spans="1:13" x14ac:dyDescent="0.3">
      <c r="A52">
        <v>51</v>
      </c>
      <c r="B52" s="22" t="s">
        <v>118</v>
      </c>
      <c r="C52" s="23" t="s">
        <v>119</v>
      </c>
      <c r="D52" s="23" t="s">
        <v>120</v>
      </c>
      <c r="E52" s="24">
        <v>4</v>
      </c>
      <c r="F52" s="24">
        <v>2</v>
      </c>
      <c r="G52" s="24">
        <v>12</v>
      </c>
      <c r="H52" s="24">
        <v>82</v>
      </c>
      <c r="I52" s="24"/>
      <c r="J52" s="24"/>
      <c r="K52" s="24">
        <f>SUM(Table1[[#This Row],[Outrun]:[Pen]])</f>
        <v>100</v>
      </c>
      <c r="L52" s="27">
        <f>SUM(Table1[[#This Row],[Outrun]:[Fetch]])</f>
        <v>18</v>
      </c>
      <c r="M52" s="27">
        <f>100-Table1[[#This Row],[Off]]</f>
        <v>0</v>
      </c>
    </row>
    <row r="53" spans="1:13" x14ac:dyDescent="0.3">
      <c r="A53">
        <v>52</v>
      </c>
      <c r="B53" s="25" t="s">
        <v>60</v>
      </c>
      <c r="C53" s="26" t="s">
        <v>61</v>
      </c>
      <c r="D53" s="26" t="s">
        <v>63</v>
      </c>
      <c r="E53" s="27">
        <v>100</v>
      </c>
      <c r="F53" s="27"/>
      <c r="G53" s="27"/>
      <c r="H53" s="27"/>
      <c r="I53" s="27"/>
      <c r="J53" s="27"/>
      <c r="K53" s="24">
        <f>SUM(Table1[[#This Row],[Outrun]:[Pen]])</f>
        <v>100</v>
      </c>
      <c r="L53" s="27">
        <f>SUM(Table1[[#This Row],[Outrun]:[Fetch]])</f>
        <v>100</v>
      </c>
      <c r="M53" s="27">
        <f>100-Table1[[#This Row],[Off]]</f>
        <v>0</v>
      </c>
    </row>
    <row r="54" spans="1:13" x14ac:dyDescent="0.3">
      <c r="A54">
        <v>53</v>
      </c>
      <c r="B54" s="25" t="s">
        <v>53</v>
      </c>
      <c r="C54" s="26" t="s">
        <v>54</v>
      </c>
      <c r="D54" s="26" t="s">
        <v>55</v>
      </c>
      <c r="E54" s="27">
        <v>100</v>
      </c>
      <c r="F54" s="27"/>
      <c r="G54" s="27"/>
      <c r="H54" s="27"/>
      <c r="I54" s="27"/>
      <c r="J54" s="27"/>
      <c r="K54" s="24">
        <f>SUM(Table1[[#This Row],[Outrun]:[Pen]])</f>
        <v>100</v>
      </c>
      <c r="L54" s="27">
        <f>SUM(Table1[[#This Row],[Outrun]:[Fetch]])</f>
        <v>100</v>
      </c>
      <c r="M54" s="27">
        <f>100-Table1[[#This Row],[Off]]</f>
        <v>0</v>
      </c>
    </row>
    <row r="55" spans="1:13" x14ac:dyDescent="0.3">
      <c r="A55">
        <v>54</v>
      </c>
      <c r="B55" s="22" t="s">
        <v>60</v>
      </c>
      <c r="C55" s="23" t="s">
        <v>61</v>
      </c>
      <c r="D55" s="23" t="s">
        <v>62</v>
      </c>
      <c r="E55" s="24">
        <v>100</v>
      </c>
      <c r="F55" s="24"/>
      <c r="G55" s="24"/>
      <c r="H55" s="24"/>
      <c r="I55" s="24"/>
      <c r="J55" s="24"/>
      <c r="K55" s="24">
        <f>SUM(Table1[[#This Row],[Outrun]:[Pen]])</f>
        <v>100</v>
      </c>
      <c r="L55" s="27">
        <f>SUM(Table1[[#This Row],[Outrun]:[Fetch]])</f>
        <v>100</v>
      </c>
      <c r="M55" s="27">
        <f>100-Table1[[#This Row],[Off]]</f>
        <v>0</v>
      </c>
    </row>
    <row r="56" spans="1:13" x14ac:dyDescent="0.3">
      <c r="A56">
        <v>55</v>
      </c>
      <c r="B56" s="15" t="s">
        <v>100</v>
      </c>
      <c r="C56" s="16" t="s">
        <v>101</v>
      </c>
      <c r="D56" s="16" t="s">
        <v>102</v>
      </c>
      <c r="E56" s="18">
        <v>100</v>
      </c>
      <c r="F56" s="18"/>
      <c r="G56" s="18"/>
      <c r="H56" s="18"/>
      <c r="I56" s="18"/>
      <c r="J56" s="18"/>
      <c r="K56" s="24">
        <f>SUM(Table1[[#This Row],[Outrun]:[Pen]])</f>
        <v>100</v>
      </c>
      <c r="L56" s="27">
        <f>SUM(Table1[[#This Row],[Outrun]:[Fetch]])</f>
        <v>100</v>
      </c>
      <c r="M56" s="27">
        <f>100-Table1[[#This Row],[Off]]</f>
        <v>0</v>
      </c>
    </row>
  </sheetData>
  <pageMargins left="0.25" right="0.25" top="0.75" bottom="0.75" header="0.3" footer="0.3"/>
  <pageSetup scale="78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opLeftCell="B1" workbookViewId="0">
      <selection activeCell="B15" sqref="B15"/>
    </sheetView>
  </sheetViews>
  <sheetFormatPr defaultRowHeight="14.4" x14ac:dyDescent="0.3"/>
  <cols>
    <col min="3" max="3" width="18.6640625" customWidth="1"/>
    <col min="4" max="4" width="25.44140625" customWidth="1"/>
    <col min="5" max="5" width="22.5546875" customWidth="1"/>
    <col min="6" max="6" width="17.44140625" customWidth="1"/>
    <col min="7" max="7" width="15.44140625" customWidth="1"/>
    <col min="8" max="8" width="11" customWidth="1"/>
  </cols>
  <sheetData>
    <row r="1" spans="1:14" ht="16.2" x14ac:dyDescent="0.3">
      <c r="A1" t="s">
        <v>182</v>
      </c>
      <c r="B1" t="s">
        <v>182</v>
      </c>
      <c r="C1" s="13" t="s">
        <v>0</v>
      </c>
      <c r="D1" s="14" t="s">
        <v>1</v>
      </c>
      <c r="E1" s="14" t="s">
        <v>154</v>
      </c>
      <c r="F1" s="29" t="s">
        <v>183</v>
      </c>
      <c r="G1" s="29" t="s">
        <v>184</v>
      </c>
      <c r="H1" s="29" t="s">
        <v>175</v>
      </c>
      <c r="I1" s="29" t="s">
        <v>176</v>
      </c>
      <c r="J1" s="29" t="s">
        <v>177</v>
      </c>
      <c r="K1" s="29" t="s">
        <v>185</v>
      </c>
      <c r="L1" s="29" t="s">
        <v>186</v>
      </c>
      <c r="M1" s="29" t="s">
        <v>178</v>
      </c>
      <c r="N1" s="29" t="s">
        <v>187</v>
      </c>
    </row>
    <row r="2" spans="1:14" x14ac:dyDescent="0.3">
      <c r="A2">
        <v>1</v>
      </c>
      <c r="B2">
        <v>1</v>
      </c>
      <c r="C2" s="8" t="s">
        <v>68</v>
      </c>
      <c r="D2" s="9" t="s">
        <v>69</v>
      </c>
      <c r="E2" s="9" t="s">
        <v>70</v>
      </c>
      <c r="F2" s="7">
        <v>1</v>
      </c>
      <c r="G2" s="7">
        <v>1</v>
      </c>
      <c r="H2" s="7">
        <v>1</v>
      </c>
      <c r="I2" s="7">
        <v>3</v>
      </c>
      <c r="J2" s="7">
        <v>0</v>
      </c>
      <c r="K2" s="7">
        <v>3</v>
      </c>
      <c r="L2" s="7">
        <f>SUM(Table7[[#This Row],[outrun]:[single]])</f>
        <v>9</v>
      </c>
      <c r="M2" s="7">
        <f>SUM(Table7[[#This Row],[outrun]:[fetch]])</f>
        <v>3</v>
      </c>
      <c r="N2" s="7">
        <f>100-Table7[[#This Row],[off]]</f>
        <v>91</v>
      </c>
    </row>
    <row r="3" spans="1:14" x14ac:dyDescent="0.3">
      <c r="A3">
        <v>2</v>
      </c>
      <c r="B3">
        <v>2</v>
      </c>
      <c r="C3" s="8" t="s">
        <v>10</v>
      </c>
      <c r="D3" s="9" t="s">
        <v>11</v>
      </c>
      <c r="E3" s="9" t="s">
        <v>13</v>
      </c>
      <c r="F3" s="7">
        <v>1</v>
      </c>
      <c r="G3" s="7">
        <v>0</v>
      </c>
      <c r="H3" s="7">
        <v>4</v>
      </c>
      <c r="I3" s="7">
        <v>7</v>
      </c>
      <c r="J3" s="7">
        <v>0</v>
      </c>
      <c r="K3" s="7">
        <v>2</v>
      </c>
      <c r="L3" s="7">
        <f>SUM(Table7[[#This Row],[outrun]:[single]])</f>
        <v>14</v>
      </c>
      <c r="M3" s="7">
        <f>SUM(Table7[[#This Row],[outrun]:[fetch]])</f>
        <v>5</v>
      </c>
      <c r="N3" s="7">
        <f>100-Table7[[#This Row],[off]]</f>
        <v>86</v>
      </c>
    </row>
    <row r="4" spans="1:14" x14ac:dyDescent="0.3">
      <c r="A4">
        <v>3</v>
      </c>
      <c r="B4">
        <v>3</v>
      </c>
      <c r="C4" s="8" t="s">
        <v>34</v>
      </c>
      <c r="D4" s="9" t="s">
        <v>158</v>
      </c>
      <c r="E4" s="9" t="s">
        <v>159</v>
      </c>
      <c r="F4" s="7">
        <v>0</v>
      </c>
      <c r="G4" s="7">
        <v>0</v>
      </c>
      <c r="H4" s="7">
        <v>8</v>
      </c>
      <c r="I4" s="7">
        <v>3</v>
      </c>
      <c r="J4" s="7">
        <v>1</v>
      </c>
      <c r="K4" s="7">
        <v>2</v>
      </c>
      <c r="L4" s="7">
        <f>SUM(Table7[[#This Row],[outrun]:[single]])</f>
        <v>14</v>
      </c>
      <c r="M4" s="7">
        <f>SUM(Table7[[#This Row],[outrun]:[fetch]])</f>
        <v>8</v>
      </c>
      <c r="N4" s="7">
        <f>100-Table7[[#This Row],[off]]</f>
        <v>86</v>
      </c>
    </row>
    <row r="5" spans="1:14" x14ac:dyDescent="0.3">
      <c r="A5">
        <v>4</v>
      </c>
      <c r="B5">
        <v>4</v>
      </c>
      <c r="C5" s="8" t="s">
        <v>78</v>
      </c>
      <c r="D5" s="9" t="s">
        <v>79</v>
      </c>
      <c r="E5" s="9" t="s">
        <v>80</v>
      </c>
      <c r="F5" s="7">
        <v>0</v>
      </c>
      <c r="G5" s="7">
        <v>1</v>
      </c>
      <c r="H5" s="7">
        <v>1</v>
      </c>
      <c r="I5" s="7">
        <v>12</v>
      </c>
      <c r="J5" s="7">
        <v>1</v>
      </c>
      <c r="K5" s="7">
        <v>0</v>
      </c>
      <c r="L5" s="7">
        <f>SUM(Table7[[#This Row],[outrun]:[single]])</f>
        <v>15</v>
      </c>
      <c r="M5" s="7">
        <f>SUM(Table7[[#This Row],[outrun]:[fetch]])</f>
        <v>2</v>
      </c>
      <c r="N5" s="7">
        <f>100-Table7[[#This Row],[off]]</f>
        <v>85</v>
      </c>
    </row>
    <row r="6" spans="1:14" x14ac:dyDescent="0.3">
      <c r="A6">
        <v>5</v>
      </c>
      <c r="B6">
        <v>5</v>
      </c>
      <c r="C6" s="8" t="s">
        <v>14</v>
      </c>
      <c r="D6" s="9" t="s">
        <v>11</v>
      </c>
      <c r="E6" s="9" t="s">
        <v>15</v>
      </c>
      <c r="F6" s="7">
        <v>1</v>
      </c>
      <c r="G6" s="7">
        <v>1</v>
      </c>
      <c r="H6" s="7">
        <v>8</v>
      </c>
      <c r="I6" s="7">
        <v>4</v>
      </c>
      <c r="J6" s="7">
        <v>1</v>
      </c>
      <c r="K6" s="7">
        <v>0</v>
      </c>
      <c r="L6" s="7">
        <f>SUM(Table7[[#This Row],[outrun]:[single]])</f>
        <v>15</v>
      </c>
      <c r="M6" s="7">
        <f>SUM(Table7[[#This Row],[outrun]:[fetch]])</f>
        <v>10</v>
      </c>
      <c r="N6" s="7">
        <f>100-Table7[[#This Row],[off]]</f>
        <v>85</v>
      </c>
    </row>
    <row r="7" spans="1:14" x14ac:dyDescent="0.3">
      <c r="A7">
        <v>6</v>
      </c>
      <c r="B7">
        <v>6</v>
      </c>
      <c r="C7" s="8" t="s">
        <v>100</v>
      </c>
      <c r="D7" s="9" t="s">
        <v>101</v>
      </c>
      <c r="E7" s="9" t="s">
        <v>103</v>
      </c>
      <c r="F7" s="7">
        <v>0</v>
      </c>
      <c r="G7" s="7">
        <v>1</v>
      </c>
      <c r="H7" s="7">
        <v>7</v>
      </c>
      <c r="I7" s="7">
        <v>10</v>
      </c>
      <c r="J7" s="7">
        <v>0</v>
      </c>
      <c r="K7" s="7">
        <v>0</v>
      </c>
      <c r="L7" s="7">
        <f>SUM(Table7[[#This Row],[outrun]:[single]])</f>
        <v>18</v>
      </c>
      <c r="M7" s="7">
        <f>SUM(Table7[[#This Row],[outrun]:[fetch]])</f>
        <v>8</v>
      </c>
      <c r="N7" s="7">
        <f>100-Table7[[#This Row],[off]]</f>
        <v>82</v>
      </c>
    </row>
    <row r="8" spans="1:14" x14ac:dyDescent="0.3">
      <c r="A8">
        <v>7</v>
      </c>
      <c r="B8">
        <v>7</v>
      </c>
      <c r="C8" s="8" t="s">
        <v>127</v>
      </c>
      <c r="D8" s="9" t="s">
        <v>128</v>
      </c>
      <c r="E8" s="9" t="s">
        <v>129</v>
      </c>
      <c r="F8" s="7">
        <v>0</v>
      </c>
      <c r="G8" s="7">
        <v>0</v>
      </c>
      <c r="H8" s="7">
        <v>6</v>
      </c>
      <c r="I8" s="7">
        <v>11</v>
      </c>
      <c r="J8" s="7">
        <v>2</v>
      </c>
      <c r="K8" s="7"/>
      <c r="L8" s="7">
        <f>SUM(Table7[[#This Row],[outrun]:[single]])</f>
        <v>19</v>
      </c>
      <c r="M8" s="7">
        <f>SUM(Table7[[#This Row],[outrun]:[fetch]])</f>
        <v>6</v>
      </c>
      <c r="N8" s="7">
        <f>100-Table7[[#This Row],[off]]</f>
        <v>81</v>
      </c>
    </row>
    <row r="9" spans="1:14" x14ac:dyDescent="0.3">
      <c r="A9">
        <v>8</v>
      </c>
      <c r="B9">
        <v>8</v>
      </c>
      <c r="C9" s="8" t="s">
        <v>6</v>
      </c>
      <c r="D9" s="9" t="s">
        <v>7</v>
      </c>
      <c r="E9" s="9" t="s">
        <v>9</v>
      </c>
      <c r="F9" s="7">
        <v>1</v>
      </c>
      <c r="G9" s="7">
        <v>1</v>
      </c>
      <c r="H9" s="7">
        <v>3</v>
      </c>
      <c r="I9" s="7">
        <v>15</v>
      </c>
      <c r="J9" s="7">
        <v>1</v>
      </c>
      <c r="K9" s="7">
        <v>0</v>
      </c>
      <c r="L9" s="7">
        <f>SUM(Table7[[#This Row],[outrun]:[single]])</f>
        <v>21</v>
      </c>
      <c r="M9" s="7">
        <f>SUM(Table7[[#This Row],[outrun]:[fetch]])</f>
        <v>5</v>
      </c>
      <c r="N9" s="7">
        <f>100-Table7[[#This Row],[off]]</f>
        <v>79</v>
      </c>
    </row>
    <row r="10" spans="1:14" x14ac:dyDescent="0.3">
      <c r="A10">
        <v>9</v>
      </c>
      <c r="B10">
        <v>9</v>
      </c>
      <c r="C10" s="8" t="s">
        <v>110</v>
      </c>
      <c r="D10" s="9" t="s">
        <v>111</v>
      </c>
      <c r="E10" s="9" t="s">
        <v>188</v>
      </c>
      <c r="F10" s="7">
        <v>1</v>
      </c>
      <c r="G10" s="7">
        <v>1</v>
      </c>
      <c r="H10" s="7">
        <v>4</v>
      </c>
      <c r="I10" s="7">
        <v>4</v>
      </c>
      <c r="J10" s="7">
        <v>2</v>
      </c>
      <c r="K10" s="7">
        <v>10</v>
      </c>
      <c r="L10" s="7">
        <f>SUM(Table7[[#This Row],[outrun]:[single]])</f>
        <v>22</v>
      </c>
      <c r="M10" s="7">
        <f>SUM(Table7[[#This Row],[outrun]:[fetch]])</f>
        <v>6</v>
      </c>
      <c r="N10" s="7">
        <f>100-Table7[[#This Row],[off]]</f>
        <v>78</v>
      </c>
    </row>
    <row r="11" spans="1:14" x14ac:dyDescent="0.3">
      <c r="A11">
        <v>10</v>
      </c>
      <c r="B11">
        <v>10</v>
      </c>
      <c r="C11" s="8" t="s">
        <v>34</v>
      </c>
      <c r="D11" s="9" t="s">
        <v>158</v>
      </c>
      <c r="E11" s="9" t="s">
        <v>160</v>
      </c>
      <c r="F11" s="7">
        <v>1</v>
      </c>
      <c r="G11" s="7">
        <v>2</v>
      </c>
      <c r="H11" s="7">
        <v>3</v>
      </c>
      <c r="I11" s="7">
        <v>13</v>
      </c>
      <c r="J11" s="7">
        <v>4</v>
      </c>
      <c r="K11" s="7">
        <v>0</v>
      </c>
      <c r="L11" s="7">
        <f>SUM(Table7[[#This Row],[outrun]:[single]])</f>
        <v>23</v>
      </c>
      <c r="M11" s="7">
        <f>SUM(Table7[[#This Row],[outrun]:[fetch]])</f>
        <v>6</v>
      </c>
      <c r="N11" s="7">
        <f>100-Table7[[#This Row],[off]]</f>
        <v>77</v>
      </c>
    </row>
    <row r="12" spans="1:14" x14ac:dyDescent="0.3">
      <c r="A12">
        <v>11</v>
      </c>
      <c r="C12" s="8" t="s">
        <v>6</v>
      </c>
      <c r="D12" s="9" t="s">
        <v>7</v>
      </c>
      <c r="E12" s="9" t="s">
        <v>8</v>
      </c>
      <c r="F12" s="7">
        <v>0</v>
      </c>
      <c r="G12" s="7">
        <v>0</v>
      </c>
      <c r="H12" s="7">
        <v>3</v>
      </c>
      <c r="I12" s="7">
        <v>9</v>
      </c>
      <c r="J12" s="7">
        <v>2</v>
      </c>
      <c r="K12" s="7">
        <v>10</v>
      </c>
      <c r="L12" s="7">
        <f>SUM(Table7[[#This Row],[outrun]:[single]])</f>
        <v>24</v>
      </c>
      <c r="M12" s="7">
        <f>SUM(Table7[[#This Row],[outrun]:[fetch]])</f>
        <v>3</v>
      </c>
      <c r="N12" s="7">
        <f>100-Table7[[#This Row],[off]]</f>
        <v>76</v>
      </c>
    </row>
    <row r="13" spans="1:14" x14ac:dyDescent="0.3">
      <c r="A13">
        <v>12</v>
      </c>
      <c r="C13" s="8" t="s">
        <v>16</v>
      </c>
      <c r="D13" s="9" t="s">
        <v>11</v>
      </c>
      <c r="E13" s="9" t="s">
        <v>17</v>
      </c>
      <c r="F13" s="7">
        <v>0</v>
      </c>
      <c r="G13" s="7">
        <v>0</v>
      </c>
      <c r="H13" s="7">
        <v>6</v>
      </c>
      <c r="I13" s="7">
        <v>10</v>
      </c>
      <c r="J13" s="7">
        <v>8</v>
      </c>
      <c r="K13" s="7">
        <v>1</v>
      </c>
      <c r="L13" s="7">
        <f>SUM(Table7[[#This Row],[outrun]:[single]])</f>
        <v>25</v>
      </c>
      <c r="M13" s="7">
        <f>SUM(Table7[[#This Row],[outrun]:[fetch]])</f>
        <v>6</v>
      </c>
      <c r="N13" s="7">
        <f>100-Table7[[#This Row],[off]]</f>
        <v>75</v>
      </c>
    </row>
    <row r="14" spans="1:14" x14ac:dyDescent="0.3">
      <c r="A14">
        <v>13</v>
      </c>
      <c r="C14" s="8" t="s">
        <v>81</v>
      </c>
      <c r="D14" s="9" t="s">
        <v>82</v>
      </c>
      <c r="E14" s="9" t="s">
        <v>83</v>
      </c>
      <c r="F14" s="7">
        <v>0</v>
      </c>
      <c r="G14" s="7">
        <v>0</v>
      </c>
      <c r="H14" s="7">
        <v>8</v>
      </c>
      <c r="I14" s="7">
        <v>4</v>
      </c>
      <c r="J14" s="7">
        <v>3</v>
      </c>
      <c r="K14" s="7">
        <v>10</v>
      </c>
      <c r="L14" s="7">
        <f>SUM(Table7[[#This Row],[outrun]:[single]])</f>
        <v>25</v>
      </c>
      <c r="M14" s="7">
        <f>SUM(Table7[[#This Row],[outrun]:[fetch]])</f>
        <v>8</v>
      </c>
      <c r="N14" s="7">
        <f>100-Table7[[#This Row],[off]]</f>
        <v>75</v>
      </c>
    </row>
    <row r="15" spans="1:14" x14ac:dyDescent="0.3">
      <c r="A15">
        <v>14</v>
      </c>
      <c r="C15" s="8" t="s">
        <v>75</v>
      </c>
      <c r="D15" s="9" t="s">
        <v>76</v>
      </c>
      <c r="E15" s="9" t="s">
        <v>77</v>
      </c>
      <c r="F15" s="7">
        <v>2</v>
      </c>
      <c r="G15" s="7">
        <v>1</v>
      </c>
      <c r="H15" s="7">
        <v>8</v>
      </c>
      <c r="I15" s="7">
        <v>12</v>
      </c>
      <c r="J15" s="7">
        <v>0</v>
      </c>
      <c r="K15" s="7">
        <v>2</v>
      </c>
      <c r="L15" s="7">
        <f>SUM(Table7[[#This Row],[outrun]:[single]])</f>
        <v>25</v>
      </c>
      <c r="M15" s="7">
        <f>SUM(Table7[[#This Row],[outrun]:[fetch]])</f>
        <v>11</v>
      </c>
      <c r="N15" s="7">
        <f>100-Table7[[#This Row],[off]]</f>
        <v>75</v>
      </c>
    </row>
    <row r="16" spans="1:14" x14ac:dyDescent="0.3">
      <c r="A16">
        <v>15</v>
      </c>
      <c r="C16" s="8" t="s">
        <v>114</v>
      </c>
      <c r="D16" s="9" t="s">
        <v>115</v>
      </c>
      <c r="E16" s="9" t="s">
        <v>117</v>
      </c>
      <c r="F16" s="7">
        <v>0</v>
      </c>
      <c r="G16" s="7">
        <v>0</v>
      </c>
      <c r="H16" s="7">
        <v>2</v>
      </c>
      <c r="I16" s="7">
        <v>18</v>
      </c>
      <c r="J16" s="7">
        <v>5</v>
      </c>
      <c r="K16" s="7">
        <v>1</v>
      </c>
      <c r="L16" s="7">
        <f>SUM(Table7[[#This Row],[outrun]:[single]])</f>
        <v>26</v>
      </c>
      <c r="M16" s="7">
        <f>SUM(Table7[[#This Row],[outrun]:[fetch]])</f>
        <v>2</v>
      </c>
      <c r="N16" s="7">
        <f>100-Table7[[#This Row],[off]]</f>
        <v>74</v>
      </c>
    </row>
    <row r="17" spans="1:14" x14ac:dyDescent="0.3">
      <c r="A17">
        <v>16</v>
      </c>
      <c r="C17" s="8" t="s">
        <v>44</v>
      </c>
      <c r="D17" s="9" t="s">
        <v>45</v>
      </c>
      <c r="E17" s="9" t="s">
        <v>47</v>
      </c>
      <c r="F17" s="7">
        <v>0</v>
      </c>
      <c r="G17" s="7">
        <v>0</v>
      </c>
      <c r="H17" s="7">
        <v>4</v>
      </c>
      <c r="I17" s="7">
        <v>8</v>
      </c>
      <c r="J17" s="7">
        <v>4</v>
      </c>
      <c r="K17" s="7">
        <v>10</v>
      </c>
      <c r="L17" s="7">
        <f>SUM(Table7[[#This Row],[outrun]:[single]])</f>
        <v>26</v>
      </c>
      <c r="M17" s="7">
        <f>SUM(Table7[[#This Row],[outrun]:[fetch]])</f>
        <v>4</v>
      </c>
      <c r="N17" s="7">
        <f>100-Table7[[#This Row],[off]]</f>
        <v>74</v>
      </c>
    </row>
    <row r="18" spans="1:14" x14ac:dyDescent="0.3">
      <c r="A18">
        <v>17</v>
      </c>
      <c r="C18" s="8" t="s">
        <v>16</v>
      </c>
      <c r="D18" s="9" t="s">
        <v>11</v>
      </c>
      <c r="E18" s="9" t="s">
        <v>130</v>
      </c>
      <c r="F18" s="7">
        <v>1</v>
      </c>
      <c r="G18" s="7">
        <v>1</v>
      </c>
      <c r="H18" s="7">
        <v>5</v>
      </c>
      <c r="I18" s="7">
        <v>13</v>
      </c>
      <c r="J18" s="7">
        <v>5</v>
      </c>
      <c r="K18" s="7">
        <v>1</v>
      </c>
      <c r="L18" s="7">
        <f>SUM(Table7[[#This Row],[outrun]:[single]])</f>
        <v>26</v>
      </c>
      <c r="M18" s="7">
        <f>SUM(Table7[[#This Row],[outrun]:[fetch]])</f>
        <v>7</v>
      </c>
      <c r="N18" s="7">
        <f>100-Table7[[#This Row],[off]]</f>
        <v>74</v>
      </c>
    </row>
    <row r="19" spans="1:14" x14ac:dyDescent="0.3">
      <c r="A19">
        <v>18</v>
      </c>
      <c r="C19" s="8" t="s">
        <v>37</v>
      </c>
      <c r="D19" s="9" t="s">
        <v>38</v>
      </c>
      <c r="E19" s="9" t="s">
        <v>39</v>
      </c>
      <c r="F19" s="7">
        <v>0</v>
      </c>
      <c r="G19" s="7">
        <v>1</v>
      </c>
      <c r="H19" s="7">
        <v>9</v>
      </c>
      <c r="I19" s="7">
        <v>6</v>
      </c>
      <c r="J19" s="7">
        <v>7</v>
      </c>
      <c r="K19" s="7">
        <v>3</v>
      </c>
      <c r="L19" s="7">
        <f>SUM(Table7[[#This Row],[outrun]:[single]])</f>
        <v>26</v>
      </c>
      <c r="M19" s="7">
        <f>SUM(Table7[[#This Row],[outrun]:[fetch]])</f>
        <v>10</v>
      </c>
      <c r="N19" s="7">
        <f>100-Table7[[#This Row],[off]]</f>
        <v>74</v>
      </c>
    </row>
    <row r="20" spans="1:14" x14ac:dyDescent="0.3">
      <c r="A20">
        <v>19</v>
      </c>
      <c r="C20" s="8" t="s">
        <v>10</v>
      </c>
      <c r="D20" s="9" t="s">
        <v>11</v>
      </c>
      <c r="E20" s="9" t="s">
        <v>12</v>
      </c>
      <c r="F20" s="7">
        <v>0</v>
      </c>
      <c r="G20" s="7">
        <v>0</v>
      </c>
      <c r="H20" s="7">
        <v>1</v>
      </c>
      <c r="I20" s="7">
        <v>9</v>
      </c>
      <c r="J20" s="7">
        <v>8</v>
      </c>
      <c r="K20" s="7">
        <v>10</v>
      </c>
      <c r="L20" s="7">
        <f>SUM(Table7[[#This Row],[outrun]:[single]])</f>
        <v>28</v>
      </c>
      <c r="M20" s="7">
        <f>SUM(Table7[[#This Row],[outrun]:[fetch]])</f>
        <v>1</v>
      </c>
      <c r="N20" s="7">
        <f>100-Table7[[#This Row],[off]]</f>
        <v>72</v>
      </c>
    </row>
    <row r="21" spans="1:14" x14ac:dyDescent="0.3">
      <c r="A21">
        <v>20</v>
      </c>
      <c r="C21" s="8" t="s">
        <v>84</v>
      </c>
      <c r="D21" s="9" t="s">
        <v>85</v>
      </c>
      <c r="E21" s="9" t="s">
        <v>87</v>
      </c>
      <c r="F21" s="7">
        <v>4</v>
      </c>
      <c r="G21" s="7">
        <v>1</v>
      </c>
      <c r="H21" s="7">
        <v>5</v>
      </c>
      <c r="I21" s="7">
        <v>7</v>
      </c>
      <c r="J21" s="7">
        <v>1</v>
      </c>
      <c r="K21" s="7">
        <v>10</v>
      </c>
      <c r="L21" s="7">
        <f>SUM(Table7[[#This Row],[outrun]:[single]])</f>
        <v>28</v>
      </c>
      <c r="M21" s="7">
        <f>SUM(Table7[[#This Row],[outrun]:[fetch]])</f>
        <v>10</v>
      </c>
      <c r="N21" s="7">
        <f>100-Table7[[#This Row],[off]]</f>
        <v>72</v>
      </c>
    </row>
    <row r="22" spans="1:14" x14ac:dyDescent="0.3">
      <c r="A22">
        <v>21</v>
      </c>
      <c r="C22" s="8" t="s">
        <v>110</v>
      </c>
      <c r="D22" s="9" t="s">
        <v>111</v>
      </c>
      <c r="E22" s="9" t="s">
        <v>113</v>
      </c>
      <c r="F22" s="7">
        <v>0</v>
      </c>
      <c r="G22" s="7">
        <v>0</v>
      </c>
      <c r="H22" s="7">
        <v>4</v>
      </c>
      <c r="I22" s="7">
        <v>5</v>
      </c>
      <c r="J22" s="7">
        <v>10</v>
      </c>
      <c r="K22" s="7">
        <v>10</v>
      </c>
      <c r="L22" s="7">
        <f>SUM(Table7[[#This Row],[outrun]:[single]])</f>
        <v>29</v>
      </c>
      <c r="M22" s="7">
        <f>SUM(Table7[[#This Row],[outrun]:[fetch]])</f>
        <v>4</v>
      </c>
      <c r="N22" s="7">
        <f>100-Table7[[#This Row],[off]]</f>
        <v>71</v>
      </c>
    </row>
    <row r="23" spans="1:14" x14ac:dyDescent="0.3">
      <c r="A23">
        <v>22</v>
      </c>
      <c r="C23" s="8" t="s">
        <v>56</v>
      </c>
      <c r="D23" s="9" t="s">
        <v>57</v>
      </c>
      <c r="E23" s="9" t="s">
        <v>59</v>
      </c>
      <c r="F23" s="7">
        <v>2</v>
      </c>
      <c r="G23" s="7">
        <v>1</v>
      </c>
      <c r="H23" s="7">
        <v>8</v>
      </c>
      <c r="I23" s="7">
        <v>6</v>
      </c>
      <c r="J23" s="7">
        <v>2</v>
      </c>
      <c r="K23" s="7">
        <v>10</v>
      </c>
      <c r="L23" s="7">
        <f>SUM(Table7[[#This Row],[outrun]:[single]])</f>
        <v>29</v>
      </c>
      <c r="M23" s="7">
        <f>SUM(Table7[[#This Row],[outrun]:[fetch]])</f>
        <v>11</v>
      </c>
      <c r="N23" s="7">
        <f>100-Table7[[#This Row],[off]]</f>
        <v>71</v>
      </c>
    </row>
    <row r="24" spans="1:14" x14ac:dyDescent="0.3">
      <c r="A24">
        <v>23</v>
      </c>
      <c r="C24" s="8" t="s">
        <v>114</v>
      </c>
      <c r="D24" s="9" t="s">
        <v>115</v>
      </c>
      <c r="E24" s="9" t="s">
        <v>116</v>
      </c>
      <c r="F24" s="7">
        <v>2</v>
      </c>
      <c r="G24" s="7">
        <v>1</v>
      </c>
      <c r="H24" s="7">
        <v>8</v>
      </c>
      <c r="I24" s="7">
        <v>13</v>
      </c>
      <c r="J24" s="7">
        <v>2</v>
      </c>
      <c r="K24" s="7">
        <v>3</v>
      </c>
      <c r="L24" s="7">
        <f>SUM(Table7[[#This Row],[outrun]:[single]])</f>
        <v>29</v>
      </c>
      <c r="M24" s="7">
        <f>SUM(Table7[[#This Row],[outrun]:[fetch]])</f>
        <v>11</v>
      </c>
      <c r="N24" s="7">
        <f>100-Table7[[#This Row],[off]]</f>
        <v>71</v>
      </c>
    </row>
    <row r="25" spans="1:14" x14ac:dyDescent="0.3">
      <c r="A25">
        <v>24</v>
      </c>
      <c r="C25" s="8" t="s">
        <v>107</v>
      </c>
      <c r="D25" s="9" t="s">
        <v>108</v>
      </c>
      <c r="E25" s="9" t="s">
        <v>109</v>
      </c>
      <c r="F25" s="7">
        <v>0</v>
      </c>
      <c r="G25" s="7">
        <v>3</v>
      </c>
      <c r="H25" s="7">
        <v>4</v>
      </c>
      <c r="I25" s="7">
        <v>12</v>
      </c>
      <c r="J25" s="7">
        <v>7</v>
      </c>
      <c r="K25" s="7">
        <v>10</v>
      </c>
      <c r="L25" s="7">
        <f>SUM(Table7[[#This Row],[outrun]:[single]])</f>
        <v>36</v>
      </c>
      <c r="M25" s="7">
        <f>SUM(Table7[[#This Row],[outrun]:[fetch]])</f>
        <v>7</v>
      </c>
      <c r="N25" s="7">
        <f>100-Table7[[#This Row],[off]]</f>
        <v>64</v>
      </c>
    </row>
    <row r="26" spans="1:14" x14ac:dyDescent="0.3">
      <c r="A26">
        <v>25</v>
      </c>
      <c r="C26" s="8" t="s">
        <v>127</v>
      </c>
      <c r="D26" s="9" t="s">
        <v>128</v>
      </c>
      <c r="E26" s="9" t="s">
        <v>132</v>
      </c>
      <c r="F26" s="7">
        <v>1</v>
      </c>
      <c r="G26" s="7">
        <v>2</v>
      </c>
      <c r="H26" s="7">
        <v>4</v>
      </c>
      <c r="I26" s="7">
        <v>16</v>
      </c>
      <c r="J26" s="7">
        <v>10</v>
      </c>
      <c r="K26" s="7">
        <v>4</v>
      </c>
      <c r="L26" s="7">
        <f>SUM(Table7[[#This Row],[outrun]:[single]])</f>
        <v>37</v>
      </c>
      <c r="M26" s="7">
        <f>SUM(Table7[[#This Row],[outrun]:[fetch]])</f>
        <v>7</v>
      </c>
      <c r="N26" s="7">
        <f>100-Table7[[#This Row],[off]]</f>
        <v>63</v>
      </c>
    </row>
    <row r="27" spans="1:14" x14ac:dyDescent="0.3">
      <c r="A27">
        <v>26</v>
      </c>
      <c r="C27" s="8" t="s">
        <v>34</v>
      </c>
      <c r="D27" s="9" t="s">
        <v>35</v>
      </c>
      <c r="E27" s="9" t="s">
        <v>36</v>
      </c>
      <c r="F27" s="7">
        <v>1</v>
      </c>
      <c r="G27" s="7">
        <v>0</v>
      </c>
      <c r="H27" s="7">
        <v>10</v>
      </c>
      <c r="I27" s="7">
        <v>15</v>
      </c>
      <c r="J27" s="7">
        <v>1</v>
      </c>
      <c r="K27" s="7">
        <v>10</v>
      </c>
      <c r="L27" s="7">
        <f>SUM(Table7[[#This Row],[outrun]:[single]])</f>
        <v>37</v>
      </c>
      <c r="M27" s="7">
        <f>SUM(Table7[[#This Row],[outrun]:[fetch]])</f>
        <v>11</v>
      </c>
      <c r="N27" s="7">
        <f>100-Table7[[#This Row],[off]]</f>
        <v>63</v>
      </c>
    </row>
    <row r="28" spans="1:14" x14ac:dyDescent="0.3">
      <c r="A28">
        <v>27</v>
      </c>
      <c r="C28" s="8" t="s">
        <v>68</v>
      </c>
      <c r="D28" s="9" t="s">
        <v>69</v>
      </c>
      <c r="E28" s="9" t="s">
        <v>52</v>
      </c>
      <c r="F28" s="7">
        <v>1</v>
      </c>
      <c r="G28" s="7">
        <v>2</v>
      </c>
      <c r="H28" s="7">
        <v>9</v>
      </c>
      <c r="I28" s="7">
        <v>13</v>
      </c>
      <c r="J28" s="7">
        <v>2</v>
      </c>
      <c r="K28" s="7">
        <v>10</v>
      </c>
      <c r="L28" s="7">
        <f>SUM(Table7[[#This Row],[outrun]:[single]])</f>
        <v>37</v>
      </c>
      <c r="M28" s="7">
        <f>SUM(Table7[[#This Row],[outrun]:[fetch]])</f>
        <v>12</v>
      </c>
      <c r="N28" s="7">
        <f>100-Table7[[#This Row],[off]]</f>
        <v>63</v>
      </c>
    </row>
    <row r="29" spans="1:14" x14ac:dyDescent="0.3">
      <c r="A29">
        <v>28</v>
      </c>
      <c r="C29" s="8" t="s">
        <v>93</v>
      </c>
      <c r="D29" s="9" t="s">
        <v>94</v>
      </c>
      <c r="E29" s="9" t="s">
        <v>95</v>
      </c>
      <c r="F29" s="7">
        <v>0</v>
      </c>
      <c r="G29" s="7">
        <v>0</v>
      </c>
      <c r="H29" s="7">
        <v>3</v>
      </c>
      <c r="I29" s="7">
        <v>22</v>
      </c>
      <c r="J29" s="7">
        <v>3</v>
      </c>
      <c r="K29" s="7">
        <v>10</v>
      </c>
      <c r="L29" s="7">
        <f>SUM(Table7[[#This Row],[outrun]:[single]])</f>
        <v>38</v>
      </c>
      <c r="M29" s="7">
        <f>SUM(Table7[[#This Row],[outrun]:[fetch]])</f>
        <v>3</v>
      </c>
      <c r="N29" s="7">
        <f>100-Table7[[#This Row],[off]]</f>
        <v>62</v>
      </c>
    </row>
    <row r="30" spans="1:14" x14ac:dyDescent="0.3">
      <c r="A30">
        <v>29</v>
      </c>
      <c r="C30" s="8" t="s">
        <v>37</v>
      </c>
      <c r="D30" s="9" t="s">
        <v>38</v>
      </c>
      <c r="E30" s="9" t="s">
        <v>40</v>
      </c>
      <c r="F30" s="7">
        <v>1</v>
      </c>
      <c r="G30" s="7">
        <v>0</v>
      </c>
      <c r="H30" s="7">
        <v>5</v>
      </c>
      <c r="I30" s="7">
        <v>17</v>
      </c>
      <c r="J30" s="7">
        <v>9</v>
      </c>
      <c r="K30" s="7">
        <v>7</v>
      </c>
      <c r="L30" s="7">
        <f>SUM(Table7[[#This Row],[outrun]:[single]])</f>
        <v>39</v>
      </c>
      <c r="M30" s="7">
        <f>SUM(Table7[[#This Row],[outrun]:[fetch]])</f>
        <v>6</v>
      </c>
      <c r="N30" s="7">
        <f>100-Table7[[#This Row],[off]]</f>
        <v>61</v>
      </c>
    </row>
    <row r="31" spans="1:14" x14ac:dyDescent="0.3">
      <c r="A31">
        <v>30</v>
      </c>
      <c r="C31" s="8" t="s">
        <v>21</v>
      </c>
      <c r="D31" s="9" t="s">
        <v>22</v>
      </c>
      <c r="E31" s="9" t="s">
        <v>24</v>
      </c>
      <c r="F31" s="7">
        <v>2</v>
      </c>
      <c r="G31" s="7">
        <v>1</v>
      </c>
      <c r="H31" s="7">
        <v>4</v>
      </c>
      <c r="I31" s="7">
        <v>14</v>
      </c>
      <c r="J31" s="7">
        <v>8</v>
      </c>
      <c r="K31" s="7">
        <v>10</v>
      </c>
      <c r="L31" s="7">
        <f>SUM(Table7[[#This Row],[outrun]:[single]])</f>
        <v>39</v>
      </c>
      <c r="M31" s="7">
        <f>SUM(Table7[[#This Row],[outrun]:[fetch]])</f>
        <v>7</v>
      </c>
      <c r="N31" s="7">
        <f>100-Table7[[#This Row],[off]]</f>
        <v>61</v>
      </c>
    </row>
    <row r="32" spans="1:14" x14ac:dyDescent="0.3">
      <c r="A32">
        <v>31</v>
      </c>
      <c r="C32" s="8" t="s">
        <v>88</v>
      </c>
      <c r="D32" s="9" t="s">
        <v>89</v>
      </c>
      <c r="E32" s="9" t="s">
        <v>90</v>
      </c>
      <c r="F32" s="7">
        <v>1</v>
      </c>
      <c r="G32" s="7">
        <v>2</v>
      </c>
      <c r="H32" s="7">
        <v>6</v>
      </c>
      <c r="I32" s="7">
        <v>12</v>
      </c>
      <c r="J32" s="7">
        <v>8</v>
      </c>
      <c r="K32" s="7">
        <v>10</v>
      </c>
      <c r="L32" s="7">
        <f>SUM(Table7[[#This Row],[outrun]:[single]])</f>
        <v>39</v>
      </c>
      <c r="M32" s="7">
        <f>SUM(Table7[[#This Row],[outrun]:[fetch]])</f>
        <v>9</v>
      </c>
      <c r="N32" s="7">
        <f>100-Table7[[#This Row],[off]]</f>
        <v>61</v>
      </c>
    </row>
    <row r="33" spans="1:14" x14ac:dyDescent="0.3">
      <c r="A33">
        <v>32</v>
      </c>
      <c r="C33" s="8" t="s">
        <v>78</v>
      </c>
      <c r="D33" s="9" t="s">
        <v>79</v>
      </c>
      <c r="E33" s="9" t="s">
        <v>131</v>
      </c>
      <c r="F33" s="7">
        <v>2</v>
      </c>
      <c r="G33" s="7">
        <v>2</v>
      </c>
      <c r="H33" s="7">
        <v>10</v>
      </c>
      <c r="I33" s="7">
        <v>13</v>
      </c>
      <c r="J33" s="7">
        <v>2</v>
      </c>
      <c r="K33" s="7">
        <v>10</v>
      </c>
      <c r="L33" s="7">
        <f>SUM(Table7[[#This Row],[outrun]:[single]])</f>
        <v>39</v>
      </c>
      <c r="M33" s="7">
        <f>SUM(Table7[[#This Row],[outrun]:[fetch]])</f>
        <v>14</v>
      </c>
      <c r="N33" s="7">
        <f>100-Table7[[#This Row],[off]]</f>
        <v>61</v>
      </c>
    </row>
    <row r="34" spans="1:14" x14ac:dyDescent="0.3">
      <c r="A34">
        <v>33</v>
      </c>
      <c r="C34" s="8" t="s">
        <v>64</v>
      </c>
      <c r="D34" s="9" t="s">
        <v>65</v>
      </c>
      <c r="E34" s="9" t="s">
        <v>66</v>
      </c>
      <c r="F34" s="7">
        <v>0</v>
      </c>
      <c r="G34" s="7">
        <v>0</v>
      </c>
      <c r="H34" s="7">
        <v>4</v>
      </c>
      <c r="I34" s="7">
        <v>20</v>
      </c>
      <c r="J34" s="7">
        <v>6</v>
      </c>
      <c r="K34" s="7">
        <v>10</v>
      </c>
      <c r="L34" s="7">
        <f>SUM(Table7[[#This Row],[outrun]:[single]])</f>
        <v>40</v>
      </c>
      <c r="M34" s="7">
        <f>SUM(Table7[[#This Row],[outrun]:[fetch]])</f>
        <v>4</v>
      </c>
      <c r="N34" s="7">
        <f>100-Table7[[#This Row],[off]]</f>
        <v>60</v>
      </c>
    </row>
    <row r="35" spans="1:14" x14ac:dyDescent="0.3">
      <c r="A35">
        <v>34</v>
      </c>
      <c r="C35" s="8" t="s">
        <v>118</v>
      </c>
      <c r="D35" s="9" t="s">
        <v>119</v>
      </c>
      <c r="E35" s="9" t="s">
        <v>120</v>
      </c>
      <c r="F35" s="7">
        <v>4</v>
      </c>
      <c r="G35" s="7">
        <v>2</v>
      </c>
      <c r="H35" s="7">
        <v>9</v>
      </c>
      <c r="I35" s="7">
        <v>10</v>
      </c>
      <c r="J35" s="7">
        <v>10</v>
      </c>
      <c r="K35" s="7">
        <v>8</v>
      </c>
      <c r="L35" s="7">
        <f>SUM(Table7[[#This Row],[outrun]:[single]])</f>
        <v>43</v>
      </c>
      <c r="M35" s="7">
        <f>SUM(Table7[[#This Row],[outrun]:[fetch]])</f>
        <v>15</v>
      </c>
      <c r="N35" s="7">
        <f>100-Table7[[#This Row],[off]]</f>
        <v>57</v>
      </c>
    </row>
    <row r="36" spans="1:14" x14ac:dyDescent="0.3">
      <c r="A36">
        <v>35</v>
      </c>
      <c r="C36" s="8" t="s">
        <v>71</v>
      </c>
      <c r="D36" s="9" t="s">
        <v>72</v>
      </c>
      <c r="E36" s="9" t="s">
        <v>73</v>
      </c>
      <c r="F36" s="7">
        <v>2</v>
      </c>
      <c r="G36" s="7">
        <v>2</v>
      </c>
      <c r="H36" s="7">
        <v>6</v>
      </c>
      <c r="I36" s="7">
        <v>22</v>
      </c>
      <c r="J36" s="7">
        <v>2</v>
      </c>
      <c r="K36" s="7">
        <v>10</v>
      </c>
      <c r="L36" s="7">
        <f>SUM(Table7[[#This Row],[outrun]:[single]])</f>
        <v>44</v>
      </c>
      <c r="M36" s="7">
        <f>SUM(Table7[[#This Row],[outrun]:[fetch]])</f>
        <v>10</v>
      </c>
      <c r="N36" s="7">
        <f>100-Table7[[#This Row],[off]]</f>
        <v>56</v>
      </c>
    </row>
    <row r="37" spans="1:14" x14ac:dyDescent="0.3">
      <c r="A37">
        <v>36</v>
      </c>
      <c r="C37" s="8" t="s">
        <v>84</v>
      </c>
      <c r="D37" s="9" t="s">
        <v>85</v>
      </c>
      <c r="E37" s="9" t="s">
        <v>86</v>
      </c>
      <c r="F37" s="7">
        <v>1</v>
      </c>
      <c r="G37" s="7">
        <v>2</v>
      </c>
      <c r="H37" s="7">
        <v>7</v>
      </c>
      <c r="I37" s="7">
        <v>24</v>
      </c>
      <c r="J37" s="7">
        <v>1</v>
      </c>
      <c r="K37" s="7">
        <v>10</v>
      </c>
      <c r="L37" s="7">
        <f>SUM(Table7[[#This Row],[outrun]:[single]])</f>
        <v>45</v>
      </c>
      <c r="M37" s="7">
        <f>SUM(Table7[[#This Row],[outrun]:[fetch]])</f>
        <v>10</v>
      </c>
      <c r="N37" s="7">
        <f>100-Table7[[#This Row],[off]]</f>
        <v>55</v>
      </c>
    </row>
    <row r="38" spans="1:14" x14ac:dyDescent="0.3">
      <c r="A38">
        <v>37</v>
      </c>
      <c r="C38" s="8" t="s">
        <v>44</v>
      </c>
      <c r="D38" s="9" t="s">
        <v>45</v>
      </c>
      <c r="E38" s="9" t="s">
        <v>46</v>
      </c>
      <c r="F38" s="7">
        <v>2</v>
      </c>
      <c r="G38" s="7">
        <v>0</v>
      </c>
      <c r="H38" s="7">
        <v>10</v>
      </c>
      <c r="I38" s="7">
        <v>22</v>
      </c>
      <c r="J38" s="7">
        <v>1</v>
      </c>
      <c r="K38" s="7">
        <v>10</v>
      </c>
      <c r="L38" s="7">
        <f>SUM(Table7[[#This Row],[outrun]:[single]])</f>
        <v>45</v>
      </c>
      <c r="M38" s="7">
        <f>SUM(Table7[[#This Row],[outrun]:[fetch]])</f>
        <v>12</v>
      </c>
      <c r="N38" s="7">
        <f>100-Table7[[#This Row],[off]]</f>
        <v>55</v>
      </c>
    </row>
    <row r="39" spans="1:14" x14ac:dyDescent="0.3">
      <c r="A39">
        <v>38</v>
      </c>
      <c r="C39" s="8" t="s">
        <v>21</v>
      </c>
      <c r="D39" s="9" t="s">
        <v>22</v>
      </c>
      <c r="E39" s="9" t="s">
        <v>23</v>
      </c>
      <c r="F39" s="7">
        <v>0</v>
      </c>
      <c r="G39" s="7">
        <v>1</v>
      </c>
      <c r="H39" s="7">
        <v>16</v>
      </c>
      <c r="I39" s="7">
        <v>20</v>
      </c>
      <c r="J39" s="7">
        <v>5</v>
      </c>
      <c r="K39" s="7">
        <v>10</v>
      </c>
      <c r="L39" s="7">
        <f>SUM(Table7[[#This Row],[outrun]:[single]])</f>
        <v>52</v>
      </c>
      <c r="M39" s="7">
        <f>SUM(Table7[[#This Row],[outrun]:[fetch]])</f>
        <v>17</v>
      </c>
      <c r="N39" s="7">
        <f>100-Table7[[#This Row],[off]]</f>
        <v>48</v>
      </c>
    </row>
    <row r="40" spans="1:14" x14ac:dyDescent="0.3">
      <c r="A40">
        <v>39</v>
      </c>
      <c r="C40" s="8" t="s">
        <v>25</v>
      </c>
      <c r="D40" s="9" t="s">
        <v>26</v>
      </c>
      <c r="E40" s="9" t="s">
        <v>27</v>
      </c>
      <c r="F40" s="7">
        <v>2</v>
      </c>
      <c r="G40" s="7">
        <v>2</v>
      </c>
      <c r="H40" s="7">
        <v>7</v>
      </c>
      <c r="I40" s="7">
        <v>25</v>
      </c>
      <c r="J40" s="7">
        <v>7</v>
      </c>
      <c r="K40" s="7">
        <v>10</v>
      </c>
      <c r="L40" s="7">
        <f>SUM(Table7[[#This Row],[outrun]:[single]])</f>
        <v>53</v>
      </c>
      <c r="M40" s="7">
        <f>SUM(Table7[[#This Row],[outrun]:[fetch]])</f>
        <v>11</v>
      </c>
      <c r="N40" s="7">
        <f>100-Table7[[#This Row],[off]]</f>
        <v>47</v>
      </c>
    </row>
    <row r="41" spans="1:14" x14ac:dyDescent="0.3">
      <c r="A41">
        <v>40</v>
      </c>
      <c r="C41" s="8" t="s">
        <v>31</v>
      </c>
      <c r="D41" s="9" t="s">
        <v>32</v>
      </c>
      <c r="E41" s="9" t="s">
        <v>33</v>
      </c>
      <c r="F41" s="7">
        <v>0</v>
      </c>
      <c r="G41" s="7">
        <v>0</v>
      </c>
      <c r="H41" s="7">
        <v>10</v>
      </c>
      <c r="I41" s="7">
        <v>27</v>
      </c>
      <c r="J41" s="7">
        <v>9</v>
      </c>
      <c r="K41" s="7">
        <v>10</v>
      </c>
      <c r="L41" s="7">
        <f>SUM(Table7[[#This Row],[outrun]:[single]])</f>
        <v>56</v>
      </c>
      <c r="M41" s="7">
        <f>SUM(Table7[[#This Row],[outrun]:[fetch]])</f>
        <v>10</v>
      </c>
      <c r="N41" s="7">
        <f>100-Table7[[#This Row],[off]]</f>
        <v>44</v>
      </c>
    </row>
    <row r="42" spans="1:14" x14ac:dyDescent="0.3">
      <c r="A42">
        <v>41</v>
      </c>
      <c r="C42" s="8" t="s">
        <v>48</v>
      </c>
      <c r="D42" s="9" t="s">
        <v>49</v>
      </c>
      <c r="E42" s="9" t="s">
        <v>50</v>
      </c>
      <c r="F42" s="7">
        <v>2</v>
      </c>
      <c r="G42" s="7">
        <v>1</v>
      </c>
      <c r="H42" s="7">
        <v>10</v>
      </c>
      <c r="I42" s="7">
        <v>23</v>
      </c>
      <c r="J42" s="7">
        <v>10</v>
      </c>
      <c r="K42" s="7">
        <v>10</v>
      </c>
      <c r="L42" s="7">
        <f>SUM(Table7[[#This Row],[outrun]:[single]])</f>
        <v>56</v>
      </c>
      <c r="M42" s="7">
        <f>SUM(Table7[[#This Row],[outrun]:[fetch]])</f>
        <v>13</v>
      </c>
      <c r="N42" s="7">
        <f>100-Table7[[#This Row],[off]]</f>
        <v>44</v>
      </c>
    </row>
    <row r="43" spans="1:14" x14ac:dyDescent="0.3">
      <c r="A43">
        <v>42</v>
      </c>
      <c r="C43" s="8" t="s">
        <v>71</v>
      </c>
      <c r="D43" s="9" t="s">
        <v>72</v>
      </c>
      <c r="E43" s="9" t="s">
        <v>74</v>
      </c>
      <c r="F43" s="7">
        <v>0</v>
      </c>
      <c r="G43" s="7">
        <v>0</v>
      </c>
      <c r="H43" s="7">
        <v>15</v>
      </c>
      <c r="I43" s="7">
        <v>22</v>
      </c>
      <c r="J43" s="7">
        <v>9</v>
      </c>
      <c r="K43" s="7">
        <v>10</v>
      </c>
      <c r="L43" s="7">
        <f>SUM(Table7[[#This Row],[outrun]:[single]])</f>
        <v>56</v>
      </c>
      <c r="M43" s="7">
        <f>SUM(Table7[[#This Row],[outrun]:[fetch]])</f>
        <v>15</v>
      </c>
      <c r="N43" s="7">
        <f>100-Table7[[#This Row],[off]]</f>
        <v>44</v>
      </c>
    </row>
    <row r="44" spans="1:14" x14ac:dyDescent="0.3">
      <c r="A44">
        <v>43</v>
      </c>
      <c r="C44" s="8" t="s">
        <v>2</v>
      </c>
      <c r="D44" s="9" t="s">
        <v>3</v>
      </c>
      <c r="E44" s="9" t="s">
        <v>5</v>
      </c>
      <c r="F44" s="7">
        <v>1</v>
      </c>
      <c r="G44" s="7">
        <v>2</v>
      </c>
      <c r="H44" s="7">
        <v>10</v>
      </c>
      <c r="I44" s="7">
        <v>29</v>
      </c>
      <c r="J44" s="7">
        <v>5</v>
      </c>
      <c r="K44" s="7">
        <v>10</v>
      </c>
      <c r="L44" s="7">
        <f>SUM(Table7[[#This Row],[outrun]:[single]])</f>
        <v>57</v>
      </c>
      <c r="M44" s="7">
        <f>SUM(Table7[[#This Row],[outrun]:[fetch]])</f>
        <v>13</v>
      </c>
      <c r="N44" s="7">
        <f>100-Table7[[#This Row],[off]]</f>
        <v>43</v>
      </c>
    </row>
    <row r="45" spans="1:14" x14ac:dyDescent="0.3">
      <c r="A45">
        <v>44</v>
      </c>
      <c r="C45" s="8" t="s">
        <v>2</v>
      </c>
      <c r="D45" s="9" t="s">
        <v>3</v>
      </c>
      <c r="E45" s="9" t="s">
        <v>4</v>
      </c>
      <c r="F45" s="7">
        <v>19</v>
      </c>
      <c r="G45" s="7">
        <v>2</v>
      </c>
      <c r="H45" s="7">
        <v>12</v>
      </c>
      <c r="I45" s="7">
        <v>12</v>
      </c>
      <c r="J45" s="7">
        <v>2</v>
      </c>
      <c r="K45" s="7">
        <v>10</v>
      </c>
      <c r="L45" s="7">
        <f>SUM(Table7[[#This Row],[outrun]:[single]])</f>
        <v>57</v>
      </c>
      <c r="M45" s="7">
        <f>SUM(Table7[[#This Row],[outrun]:[fetch]])</f>
        <v>33</v>
      </c>
      <c r="N45" s="7">
        <f>100-Table7[[#This Row],[off]]</f>
        <v>43</v>
      </c>
    </row>
    <row r="46" spans="1:14" x14ac:dyDescent="0.3">
      <c r="A46">
        <v>45</v>
      </c>
      <c r="C46" s="8" t="s">
        <v>41</v>
      </c>
      <c r="D46" s="9" t="s">
        <v>42</v>
      </c>
      <c r="E46" s="9" t="s">
        <v>43</v>
      </c>
      <c r="F46" s="7">
        <v>2</v>
      </c>
      <c r="G46" s="7">
        <v>1</v>
      </c>
      <c r="H46" s="7">
        <v>15</v>
      </c>
      <c r="I46" s="7">
        <v>20</v>
      </c>
      <c r="J46" s="7">
        <v>10</v>
      </c>
      <c r="K46" s="7">
        <v>10</v>
      </c>
      <c r="L46" s="7">
        <f>SUM(Table7[[#This Row],[outrun]:[single]])</f>
        <v>58</v>
      </c>
      <c r="M46" s="7">
        <f>SUM(Table7[[#This Row],[outrun]:[fetch]])</f>
        <v>18</v>
      </c>
      <c r="N46" s="7">
        <f>100-Table7[[#This Row],[off]]</f>
        <v>42</v>
      </c>
    </row>
    <row r="47" spans="1:14" x14ac:dyDescent="0.3">
      <c r="A47">
        <v>46</v>
      </c>
      <c r="C47" s="8" t="s">
        <v>100</v>
      </c>
      <c r="D47" s="9" t="s">
        <v>101</v>
      </c>
      <c r="E47" s="9" t="s">
        <v>102</v>
      </c>
      <c r="F47" s="7">
        <v>1</v>
      </c>
      <c r="G47" s="7">
        <v>3</v>
      </c>
      <c r="H47" s="7">
        <v>15</v>
      </c>
      <c r="I47" s="7">
        <v>25</v>
      </c>
      <c r="J47" s="7">
        <v>10</v>
      </c>
      <c r="K47" s="7">
        <v>10</v>
      </c>
      <c r="L47" s="7">
        <f>SUM(Table7[[#This Row],[outrun]:[single]])</f>
        <v>64</v>
      </c>
      <c r="M47" s="7">
        <f>SUM(Table7[[#This Row],[outrun]:[fetch]])</f>
        <v>19</v>
      </c>
      <c r="N47" s="7">
        <f>100-Table7[[#This Row],[off]]</f>
        <v>36</v>
      </c>
    </row>
    <row r="48" spans="1:14" x14ac:dyDescent="0.3">
      <c r="A48">
        <v>47</v>
      </c>
      <c r="C48" s="8" t="s">
        <v>28</v>
      </c>
      <c r="D48" s="9" t="s">
        <v>29</v>
      </c>
      <c r="E48" s="9" t="s">
        <v>30</v>
      </c>
      <c r="F48" s="7">
        <v>8</v>
      </c>
      <c r="G48" s="7">
        <v>2</v>
      </c>
      <c r="H48" s="7">
        <v>7</v>
      </c>
      <c r="I48" s="7">
        <v>29</v>
      </c>
      <c r="J48" s="7">
        <v>10</v>
      </c>
      <c r="K48" s="7">
        <v>10</v>
      </c>
      <c r="L48" s="7">
        <f>SUM(Table7[[#This Row],[outrun]:[single]])</f>
        <v>66</v>
      </c>
      <c r="M48" s="7">
        <f>SUM(Table7[[#This Row],[outrun]:[fetch]])</f>
        <v>17</v>
      </c>
      <c r="N48" s="7">
        <f>100-Table7[[#This Row],[off]]</f>
        <v>34</v>
      </c>
    </row>
    <row r="49" spans="1:14" x14ac:dyDescent="0.3">
      <c r="A49">
        <v>48</v>
      </c>
      <c r="C49" s="8" t="s">
        <v>118</v>
      </c>
      <c r="D49" s="9" t="s">
        <v>119</v>
      </c>
      <c r="E49" s="9" t="s">
        <v>55</v>
      </c>
      <c r="F49" s="7">
        <v>2</v>
      </c>
      <c r="G49" s="7">
        <v>1</v>
      </c>
      <c r="H49" s="7">
        <v>8</v>
      </c>
      <c r="I49" s="7">
        <v>89</v>
      </c>
      <c r="J49" s="7"/>
      <c r="K49" s="7"/>
      <c r="L49" s="7">
        <f>SUM(Table7[[#This Row],[outrun]:[single]])</f>
        <v>100</v>
      </c>
      <c r="M49" s="7">
        <f>SUM(Table7[[#This Row],[outrun]:[fetch]])</f>
        <v>11</v>
      </c>
      <c r="N49" s="7">
        <f>100-Table7[[#This Row],[off]]</f>
        <v>0</v>
      </c>
    </row>
    <row r="50" spans="1:14" x14ac:dyDescent="0.3">
      <c r="A50">
        <v>49</v>
      </c>
      <c r="C50" s="8" t="s">
        <v>18</v>
      </c>
      <c r="D50" s="9" t="s">
        <v>19</v>
      </c>
      <c r="E50" s="9" t="s">
        <v>20</v>
      </c>
      <c r="F50" s="7">
        <v>4</v>
      </c>
      <c r="G50" s="7">
        <v>1</v>
      </c>
      <c r="H50" s="7">
        <v>10</v>
      </c>
      <c r="I50" s="7">
        <v>85</v>
      </c>
      <c r="J50" s="7"/>
      <c r="K50" s="7"/>
      <c r="L50" s="7">
        <f>SUM(Table7[[#This Row],[outrun]:[single]])</f>
        <v>100</v>
      </c>
      <c r="M50" s="7">
        <f>SUM(Table7[[#This Row],[outrun]:[fetch]])</f>
        <v>15</v>
      </c>
      <c r="N50" s="7">
        <f>100-Table7[[#This Row],[off]]</f>
        <v>0</v>
      </c>
    </row>
    <row r="51" spans="1:14" x14ac:dyDescent="0.3">
      <c r="A51">
        <v>50</v>
      </c>
      <c r="C51" s="8" t="s">
        <v>155</v>
      </c>
      <c r="D51" s="9" t="s">
        <v>156</v>
      </c>
      <c r="E51" s="9" t="s">
        <v>157</v>
      </c>
      <c r="F51" s="7">
        <v>1</v>
      </c>
      <c r="G51" s="7">
        <v>1</v>
      </c>
      <c r="H51" s="7">
        <v>15</v>
      </c>
      <c r="I51" s="7">
        <v>83</v>
      </c>
      <c r="J51" s="7"/>
      <c r="K51" s="7"/>
      <c r="L51" s="7">
        <f>SUM(Table7[[#This Row],[outrun]:[single]])</f>
        <v>100</v>
      </c>
      <c r="M51" s="7">
        <f>SUM(Table7[[#This Row],[outrun]:[fetch]])</f>
        <v>17</v>
      </c>
      <c r="N51" s="7">
        <f>100-Table7[[#This Row],[off]]</f>
        <v>0</v>
      </c>
    </row>
    <row r="52" spans="1:14" x14ac:dyDescent="0.3">
      <c r="A52">
        <v>51</v>
      </c>
      <c r="C52" s="8" t="s">
        <v>56</v>
      </c>
      <c r="D52" s="9" t="s">
        <v>57</v>
      </c>
      <c r="E52" s="9" t="s">
        <v>58</v>
      </c>
      <c r="F52" s="7">
        <v>1</v>
      </c>
      <c r="G52" s="7">
        <v>2</v>
      </c>
      <c r="H52" s="7">
        <v>15</v>
      </c>
      <c r="I52" s="7">
        <v>25</v>
      </c>
      <c r="J52" s="7">
        <v>57</v>
      </c>
      <c r="K52" s="7"/>
      <c r="L52" s="7">
        <f>SUM(Table7[[#This Row],[outrun]:[single]])</f>
        <v>100</v>
      </c>
      <c r="M52" s="7">
        <f>SUM(Table7[[#This Row],[outrun]:[fetch]])</f>
        <v>18</v>
      </c>
      <c r="N52" s="7">
        <f>100-Table7[[#This Row],[off]]</f>
        <v>0</v>
      </c>
    </row>
    <row r="53" spans="1:14" x14ac:dyDescent="0.3">
      <c r="A53">
        <v>52</v>
      </c>
      <c r="C53" s="8" t="s">
        <v>14</v>
      </c>
      <c r="D53" s="9" t="s">
        <v>11</v>
      </c>
      <c r="E53" s="9" t="s">
        <v>189</v>
      </c>
      <c r="F53" s="7">
        <v>19</v>
      </c>
      <c r="G53" s="7">
        <v>2</v>
      </c>
      <c r="H53" s="7">
        <v>15</v>
      </c>
      <c r="I53" s="7">
        <v>64</v>
      </c>
      <c r="J53" s="7"/>
      <c r="K53" s="7"/>
      <c r="L53" s="7">
        <f>SUM(Table7[[#This Row],[outrun]:[single]])</f>
        <v>100</v>
      </c>
      <c r="M53" s="7">
        <f>SUM(Table7[[#This Row],[outrun]:[fetch]])</f>
        <v>36</v>
      </c>
      <c r="N53" s="7">
        <f>100-Table7[[#This Row],[off]]</f>
        <v>0</v>
      </c>
    </row>
    <row r="54" spans="1:14" x14ac:dyDescent="0.3">
      <c r="A54">
        <v>53</v>
      </c>
      <c r="C54" s="8" t="s">
        <v>60</v>
      </c>
      <c r="D54" s="9" t="s">
        <v>61</v>
      </c>
      <c r="E54" s="9" t="s">
        <v>62</v>
      </c>
      <c r="F54" s="7">
        <v>100</v>
      </c>
      <c r="G54" s="7"/>
      <c r="H54" s="7"/>
      <c r="I54" s="7"/>
      <c r="J54" s="7"/>
      <c r="K54" s="7"/>
      <c r="L54" s="7">
        <f>SUM(Table7[[#This Row],[outrun]:[single]])</f>
        <v>100</v>
      </c>
      <c r="M54" s="7">
        <f>SUM(Table7[[#This Row],[outrun]:[fetch]])</f>
        <v>100</v>
      </c>
      <c r="N54" s="7">
        <f>100-Table7[[#This Row],[off]]</f>
        <v>0</v>
      </c>
    </row>
    <row r="55" spans="1:14" x14ac:dyDescent="0.3">
      <c r="A55">
        <v>54</v>
      </c>
      <c r="C55" s="8" t="s">
        <v>53</v>
      </c>
      <c r="D55" s="9" t="s">
        <v>54</v>
      </c>
      <c r="E55" s="9" t="s">
        <v>55</v>
      </c>
      <c r="F55" s="7">
        <v>100</v>
      </c>
      <c r="G55" s="7"/>
      <c r="H55" s="7"/>
      <c r="I55" s="7"/>
      <c r="J55" s="7"/>
      <c r="K55" s="7"/>
      <c r="L55" s="7">
        <f>SUM(Table7[[#This Row],[outrun]:[single]])</f>
        <v>100</v>
      </c>
      <c r="M55" s="7">
        <f>SUM(Table7[[#This Row],[outrun]:[fetch]])</f>
        <v>100</v>
      </c>
      <c r="N55" s="7">
        <f>100-Table7[[#This Row],[off]]</f>
        <v>0</v>
      </c>
    </row>
    <row r="56" spans="1:14" x14ac:dyDescent="0.3">
      <c r="A56">
        <v>55</v>
      </c>
      <c r="C56" s="11" t="s">
        <v>64</v>
      </c>
      <c r="D56" s="12" t="s">
        <v>65</v>
      </c>
      <c r="E56" s="12" t="s">
        <v>67</v>
      </c>
      <c r="F56" s="7">
        <v>0</v>
      </c>
      <c r="G56" s="7">
        <v>0</v>
      </c>
      <c r="H56" s="7">
        <v>100</v>
      </c>
      <c r="I56" s="7"/>
      <c r="J56" s="7"/>
      <c r="K56" s="7"/>
      <c r="L56" s="7">
        <f>SUM(Table7[[#This Row],[outrun]:[single]])</f>
        <v>100</v>
      </c>
      <c r="M56" s="7">
        <f>SUM(Table7[[#This Row],[outrun]:[fetch]])</f>
        <v>100</v>
      </c>
      <c r="N56" s="7">
        <f>100-Table7[[#This Row],[off]]</f>
        <v>0</v>
      </c>
    </row>
    <row r="57" spans="1:14" x14ac:dyDescent="0.3">
      <c r="A57">
        <v>56</v>
      </c>
      <c r="C57" s="10" t="s">
        <v>60</v>
      </c>
      <c r="D57" s="10" t="s">
        <v>61</v>
      </c>
      <c r="E57" s="10" t="s">
        <v>63</v>
      </c>
      <c r="F57" s="7">
        <v>100</v>
      </c>
      <c r="G57" s="7"/>
      <c r="H57" s="7"/>
      <c r="I57" s="7"/>
      <c r="J57" s="7"/>
      <c r="K57" s="7"/>
      <c r="L57" s="7">
        <f>SUM(Table7[[#This Row],[outrun]:[single]])</f>
        <v>100</v>
      </c>
      <c r="M57" s="7">
        <f>SUM(Table7[[#This Row],[outrun]:[fetch]])</f>
        <v>100</v>
      </c>
      <c r="N57" s="7">
        <f>100-Table7[[#This Row],[off]]</f>
        <v>0</v>
      </c>
    </row>
  </sheetData>
  <pageMargins left="0.7" right="0.7" top="0.75" bottom="0.75" header="0.3" footer="0.3"/>
  <pageSetup scale="76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selection activeCell="N11" sqref="N11"/>
    </sheetView>
  </sheetViews>
  <sheetFormatPr defaultRowHeight="14.4" x14ac:dyDescent="0.3"/>
  <cols>
    <col min="2" max="2" width="21.33203125" customWidth="1"/>
    <col min="3" max="3" width="22.5546875" customWidth="1"/>
    <col min="4" max="4" width="12.77734375" customWidth="1"/>
    <col min="11" max="11" width="16.109375" customWidth="1"/>
    <col min="12" max="12" width="12.88671875" customWidth="1"/>
    <col min="14" max="14" width="13.21875" customWidth="1"/>
  </cols>
  <sheetData>
    <row r="1" spans="1:14" ht="16.2" x14ac:dyDescent="0.3">
      <c r="B1" s="3" t="s">
        <v>0</v>
      </c>
      <c r="C1" s="3" t="s">
        <v>1</v>
      </c>
      <c r="D1" s="3" t="s">
        <v>154</v>
      </c>
      <c r="E1" s="17" t="s">
        <v>183</v>
      </c>
      <c r="F1" s="17" t="s">
        <v>184</v>
      </c>
      <c r="G1" s="17" t="s">
        <v>175</v>
      </c>
      <c r="H1" s="17" t="s">
        <v>176</v>
      </c>
      <c r="I1" s="17" t="s">
        <v>169</v>
      </c>
      <c r="J1" s="17" t="s">
        <v>202</v>
      </c>
      <c r="K1" s="17" t="s">
        <v>197</v>
      </c>
      <c r="L1" s="17" t="s">
        <v>171</v>
      </c>
      <c r="M1" s="17" t="s">
        <v>172</v>
      </c>
      <c r="N1" s="17" t="s">
        <v>180</v>
      </c>
    </row>
    <row r="2" spans="1:14" x14ac:dyDescent="0.3">
      <c r="A2">
        <v>1</v>
      </c>
      <c r="B2" s="6" t="s">
        <v>37</v>
      </c>
      <c r="C2" s="5" t="s">
        <v>38</v>
      </c>
      <c r="D2" s="5" t="s">
        <v>39</v>
      </c>
      <c r="E2">
        <v>2</v>
      </c>
      <c r="F2">
        <v>1</v>
      </c>
      <c r="G2">
        <v>3</v>
      </c>
      <c r="H2">
        <v>3</v>
      </c>
      <c r="I2">
        <v>0</v>
      </c>
      <c r="J2">
        <v>0</v>
      </c>
      <c r="K2">
        <f>SUM(Table110[[#This Row],[outrun]:[Single2]])</f>
        <v>9</v>
      </c>
      <c r="L2">
        <f>SUM(Table110[[#This Row],[outrun]:[fetch]])</f>
        <v>6</v>
      </c>
      <c r="M2">
        <f>100-Table110[[#This Row],[PointsOff]]</f>
        <v>91</v>
      </c>
      <c r="N2" s="28"/>
    </row>
    <row r="3" spans="1:14" x14ac:dyDescent="0.3">
      <c r="A3">
        <v>2</v>
      </c>
      <c r="B3" s="2" t="s">
        <v>110</v>
      </c>
      <c r="C3" s="2" t="s">
        <v>111</v>
      </c>
      <c r="D3" s="2" t="s">
        <v>113</v>
      </c>
      <c r="E3">
        <v>0</v>
      </c>
      <c r="F3">
        <v>0</v>
      </c>
      <c r="G3">
        <v>7</v>
      </c>
      <c r="H3">
        <v>3</v>
      </c>
      <c r="I3">
        <v>0</v>
      </c>
      <c r="J3">
        <v>0</v>
      </c>
      <c r="K3">
        <f>SUM(Table110[[#This Row],[outrun]:[Single2]])</f>
        <v>10</v>
      </c>
      <c r="L3">
        <f>SUM(Table110[[#This Row],[outrun]:[fetch]])</f>
        <v>7</v>
      </c>
      <c r="M3">
        <f>100-Table110[[#This Row],[PointsOff]]</f>
        <v>90</v>
      </c>
      <c r="N3" s="28"/>
    </row>
    <row r="4" spans="1:14" x14ac:dyDescent="0.3">
      <c r="A4">
        <v>3</v>
      </c>
      <c r="B4" s="2" t="s">
        <v>16</v>
      </c>
      <c r="C4" s="2" t="s">
        <v>11</v>
      </c>
      <c r="D4" s="2" t="s">
        <v>17</v>
      </c>
      <c r="E4">
        <v>2</v>
      </c>
      <c r="F4">
        <v>1</v>
      </c>
      <c r="G4">
        <v>3</v>
      </c>
      <c r="H4">
        <v>9</v>
      </c>
      <c r="I4">
        <v>2</v>
      </c>
      <c r="J4">
        <v>0</v>
      </c>
      <c r="K4">
        <f>SUM(Table110[[#This Row],[outrun]:[Single2]])</f>
        <v>17</v>
      </c>
      <c r="L4">
        <f>SUM(Table110[[#This Row],[outrun]:[fetch]])</f>
        <v>6</v>
      </c>
      <c r="M4">
        <f>100-Table110[[#This Row],[PointsOff]]</f>
        <v>83</v>
      </c>
      <c r="N4" s="28"/>
    </row>
    <row r="5" spans="1:14" x14ac:dyDescent="0.3">
      <c r="A5">
        <v>4</v>
      </c>
      <c r="B5" s="2" t="s">
        <v>25</v>
      </c>
      <c r="C5" s="2" t="s">
        <v>26</v>
      </c>
      <c r="D5" s="2" t="s">
        <v>27</v>
      </c>
      <c r="E5">
        <v>0</v>
      </c>
      <c r="F5">
        <v>0</v>
      </c>
      <c r="G5">
        <v>2</v>
      </c>
      <c r="H5">
        <v>10</v>
      </c>
      <c r="I5">
        <v>3</v>
      </c>
      <c r="J5">
        <v>4</v>
      </c>
      <c r="K5">
        <f>SUM(Table110[[#This Row],[outrun]:[Single2]])</f>
        <v>19</v>
      </c>
      <c r="L5">
        <f>SUM(Table110[[#This Row],[outrun]:[fetch]])</f>
        <v>2</v>
      </c>
      <c r="M5">
        <f>100-Table110[[#This Row],[PointsOff]]</f>
        <v>81</v>
      </c>
      <c r="N5" s="28"/>
    </row>
    <row r="6" spans="1:14" x14ac:dyDescent="0.3">
      <c r="A6">
        <v>5</v>
      </c>
      <c r="B6" s="2" t="s">
        <v>44</v>
      </c>
      <c r="C6" s="2" t="s">
        <v>45</v>
      </c>
      <c r="D6" s="2" t="s">
        <v>47</v>
      </c>
      <c r="E6">
        <v>0</v>
      </c>
      <c r="F6">
        <v>1</v>
      </c>
      <c r="G6">
        <v>3</v>
      </c>
      <c r="H6">
        <v>15</v>
      </c>
      <c r="I6">
        <v>0</v>
      </c>
      <c r="J6">
        <v>0</v>
      </c>
      <c r="K6">
        <f>SUM(Table110[[#This Row],[outrun]:[Single2]])</f>
        <v>19</v>
      </c>
      <c r="L6">
        <f>SUM(Table110[[#This Row],[outrun]:[fetch]])</f>
        <v>4</v>
      </c>
      <c r="M6">
        <f>100-Table110[[#This Row],[PointsOff]]</f>
        <v>81</v>
      </c>
      <c r="N6" s="28"/>
    </row>
    <row r="7" spans="1:14" x14ac:dyDescent="0.3">
      <c r="A7">
        <v>6</v>
      </c>
      <c r="B7" s="5" t="s">
        <v>118</v>
      </c>
      <c r="C7" s="5" t="s">
        <v>119</v>
      </c>
      <c r="D7" s="5" t="s">
        <v>55</v>
      </c>
      <c r="E7">
        <v>0</v>
      </c>
      <c r="F7">
        <v>0</v>
      </c>
      <c r="G7">
        <v>5</v>
      </c>
      <c r="H7">
        <v>10</v>
      </c>
      <c r="I7">
        <v>2</v>
      </c>
      <c r="J7">
        <v>3</v>
      </c>
      <c r="K7">
        <f>SUM(Table110[[#This Row],[outrun]:[Single2]])</f>
        <v>20</v>
      </c>
      <c r="L7">
        <f>SUM(Table110[[#This Row],[outrun]:[fetch]])</f>
        <v>5</v>
      </c>
      <c r="M7">
        <f>100-Table110[[#This Row],[PointsOff]]</f>
        <v>80</v>
      </c>
      <c r="N7" s="28"/>
    </row>
    <row r="8" spans="1:14" x14ac:dyDescent="0.3">
      <c r="A8">
        <v>7</v>
      </c>
      <c r="B8" s="2" t="s">
        <v>78</v>
      </c>
      <c r="C8" s="2" t="s">
        <v>79</v>
      </c>
      <c r="D8" s="2" t="s">
        <v>80</v>
      </c>
      <c r="E8">
        <v>1</v>
      </c>
      <c r="F8">
        <v>1</v>
      </c>
      <c r="G8">
        <v>7</v>
      </c>
      <c r="H8">
        <v>11</v>
      </c>
      <c r="I8">
        <v>0</v>
      </c>
      <c r="J8">
        <v>1</v>
      </c>
      <c r="K8">
        <f>SUM(Table110[[#This Row],[outrun]:[Single2]])</f>
        <v>21</v>
      </c>
      <c r="L8">
        <f>SUM(Table110[[#This Row],[outrun]:[fetch]])</f>
        <v>9</v>
      </c>
      <c r="M8">
        <f>100-Table110[[#This Row],[PointsOff]]</f>
        <v>79</v>
      </c>
      <c r="N8" s="28"/>
    </row>
    <row r="9" spans="1:14" x14ac:dyDescent="0.3">
      <c r="A9">
        <v>8</v>
      </c>
      <c r="B9" s="2" t="s">
        <v>127</v>
      </c>
      <c r="C9" s="2" t="s">
        <v>128</v>
      </c>
      <c r="D9" s="2" t="s">
        <v>129</v>
      </c>
      <c r="E9">
        <v>1</v>
      </c>
      <c r="F9">
        <v>1</v>
      </c>
      <c r="G9">
        <v>4</v>
      </c>
      <c r="H9">
        <v>8</v>
      </c>
      <c r="I9">
        <v>7</v>
      </c>
      <c r="J9">
        <v>3</v>
      </c>
      <c r="K9">
        <f>SUM(Table110[[#This Row],[outrun]:[Single2]])</f>
        <v>24</v>
      </c>
      <c r="L9">
        <f>SUM(Table110[[#This Row],[outrun]:[fetch]])</f>
        <v>6</v>
      </c>
      <c r="M9">
        <f>100-Table110[[#This Row],[PointsOff]]</f>
        <v>76</v>
      </c>
      <c r="N9" s="28"/>
    </row>
    <row r="10" spans="1:14" x14ac:dyDescent="0.3">
      <c r="A10">
        <v>9</v>
      </c>
      <c r="B10" s="2" t="s">
        <v>78</v>
      </c>
      <c r="C10" s="2" t="s">
        <v>79</v>
      </c>
      <c r="D10" s="2" t="s">
        <v>131</v>
      </c>
      <c r="E10">
        <v>0</v>
      </c>
      <c r="F10">
        <v>0</v>
      </c>
      <c r="G10">
        <v>4</v>
      </c>
      <c r="H10">
        <v>10</v>
      </c>
      <c r="I10">
        <v>1</v>
      </c>
      <c r="J10">
        <v>10</v>
      </c>
      <c r="K10">
        <f>SUM(Table110[[#This Row],[outrun]:[Single2]])</f>
        <v>25</v>
      </c>
      <c r="L10">
        <f>SUM(Table110[[#This Row],[outrun]:[fetch]])</f>
        <v>4</v>
      </c>
      <c r="M10">
        <f>100-Table110[[#This Row],[PointsOff]]</f>
        <v>75</v>
      </c>
      <c r="N10" s="28"/>
    </row>
    <row r="11" spans="1:14" x14ac:dyDescent="0.3">
      <c r="A11">
        <v>10</v>
      </c>
      <c r="B11" s="2" t="s">
        <v>114</v>
      </c>
      <c r="C11" s="2" t="s">
        <v>115</v>
      </c>
      <c r="D11" s="2" t="s">
        <v>116</v>
      </c>
      <c r="E11">
        <v>1</v>
      </c>
      <c r="F11">
        <v>1</v>
      </c>
      <c r="G11">
        <v>14</v>
      </c>
      <c r="H11">
        <v>10</v>
      </c>
      <c r="I11">
        <v>0</v>
      </c>
      <c r="J11">
        <v>0</v>
      </c>
      <c r="K11">
        <f>SUM(Table110[[#This Row],[outrun]:[Single2]])</f>
        <v>26</v>
      </c>
      <c r="L11">
        <f>SUM(Table110[[#This Row],[outrun]:[fetch]])</f>
        <v>16</v>
      </c>
      <c r="M11">
        <f>100-Table110[[#This Row],[PointsOff]]</f>
        <v>74</v>
      </c>
      <c r="N11" s="28"/>
    </row>
    <row r="12" spans="1:14" x14ac:dyDescent="0.3">
      <c r="A12">
        <v>11</v>
      </c>
      <c r="B12" s="2" t="s">
        <v>10</v>
      </c>
      <c r="C12" s="2" t="s">
        <v>11</v>
      </c>
      <c r="D12" s="2" t="s">
        <v>12</v>
      </c>
      <c r="E12">
        <v>0</v>
      </c>
      <c r="F12">
        <v>0</v>
      </c>
      <c r="G12">
        <v>2</v>
      </c>
      <c r="H12">
        <v>5</v>
      </c>
      <c r="I12">
        <v>10</v>
      </c>
      <c r="J12">
        <v>10</v>
      </c>
      <c r="K12">
        <f>SUM(Table110[[#This Row],[outrun]:[Single2]])</f>
        <v>27</v>
      </c>
      <c r="L12">
        <f>SUM(Table110[[#This Row],[outrun]:[fetch]])</f>
        <v>2</v>
      </c>
      <c r="M12">
        <f>100-Table110[[#This Row],[PointsOff]]</f>
        <v>73</v>
      </c>
      <c r="N12" s="28"/>
    </row>
    <row r="13" spans="1:14" x14ac:dyDescent="0.3">
      <c r="A13">
        <v>12</v>
      </c>
      <c r="B13" s="2" t="s">
        <v>68</v>
      </c>
      <c r="C13" s="2" t="s">
        <v>69</v>
      </c>
      <c r="D13" s="2" t="s">
        <v>70</v>
      </c>
      <c r="E13">
        <v>2</v>
      </c>
      <c r="F13">
        <v>1</v>
      </c>
      <c r="G13">
        <v>4</v>
      </c>
      <c r="H13">
        <v>4</v>
      </c>
      <c r="I13">
        <v>10</v>
      </c>
      <c r="J13">
        <v>9</v>
      </c>
      <c r="K13">
        <f>SUM(Table110[[#This Row],[outrun]:[Single2]])</f>
        <v>30</v>
      </c>
      <c r="L13">
        <f>SUM(Table110[[#This Row],[outrun]:[fetch]])</f>
        <v>7</v>
      </c>
      <c r="M13">
        <f>100-Table110[[#This Row],[PointsOff]]</f>
        <v>70</v>
      </c>
      <c r="N13" s="28"/>
    </row>
    <row r="14" spans="1:14" x14ac:dyDescent="0.3">
      <c r="A14">
        <v>13</v>
      </c>
      <c r="B14" s="2" t="s">
        <v>64</v>
      </c>
      <c r="C14" s="2" t="s">
        <v>65</v>
      </c>
      <c r="D14" s="2" t="s">
        <v>66</v>
      </c>
      <c r="E14">
        <v>0</v>
      </c>
      <c r="F14">
        <v>1</v>
      </c>
      <c r="G14">
        <v>2</v>
      </c>
      <c r="H14">
        <v>8</v>
      </c>
      <c r="I14">
        <v>10</v>
      </c>
      <c r="J14">
        <v>10</v>
      </c>
      <c r="K14">
        <f>SUM(Table110[[#This Row],[outrun]:[Single2]])</f>
        <v>31</v>
      </c>
      <c r="L14">
        <f>SUM(Table110[[#This Row],[outrun]:[fetch]])</f>
        <v>3</v>
      </c>
      <c r="M14">
        <f>100-Table110[[#This Row],[PointsOff]]</f>
        <v>69</v>
      </c>
      <c r="N14" s="28"/>
    </row>
    <row r="15" spans="1:14" x14ac:dyDescent="0.3">
      <c r="A15">
        <v>14</v>
      </c>
      <c r="B15" s="2" t="s">
        <v>100</v>
      </c>
      <c r="C15" s="2" t="s">
        <v>101</v>
      </c>
      <c r="D15" s="2" t="s">
        <v>103</v>
      </c>
      <c r="E15">
        <v>0</v>
      </c>
      <c r="F15">
        <v>0</v>
      </c>
      <c r="G15">
        <v>5</v>
      </c>
      <c r="H15">
        <v>15</v>
      </c>
      <c r="I15">
        <v>10</v>
      </c>
      <c r="J15">
        <v>3</v>
      </c>
      <c r="K15">
        <f>SUM(Table110[[#This Row],[outrun]:[Single2]])</f>
        <v>33</v>
      </c>
      <c r="L15">
        <f>SUM(Table110[[#This Row],[outrun]:[fetch]])</f>
        <v>5</v>
      </c>
      <c r="M15">
        <f>100-Table110[[#This Row],[PointsOff]]</f>
        <v>67</v>
      </c>
      <c r="N15" s="28"/>
    </row>
    <row r="16" spans="1:14" x14ac:dyDescent="0.3">
      <c r="A16">
        <v>15</v>
      </c>
      <c r="B16" s="5" t="s">
        <v>64</v>
      </c>
      <c r="C16" s="5" t="s">
        <v>65</v>
      </c>
      <c r="D16" s="5" t="s">
        <v>67</v>
      </c>
      <c r="E16">
        <v>0</v>
      </c>
      <c r="F16">
        <v>0</v>
      </c>
      <c r="G16">
        <v>4</v>
      </c>
      <c r="H16">
        <v>21</v>
      </c>
      <c r="I16">
        <v>2</v>
      </c>
      <c r="J16">
        <v>7</v>
      </c>
      <c r="K16">
        <f>SUM(Table110[[#This Row],[outrun]:[Single2]])</f>
        <v>34</v>
      </c>
      <c r="L16">
        <f>SUM(Table110[[#This Row],[outrun]:[fetch]])</f>
        <v>4</v>
      </c>
      <c r="M16">
        <f>100-Table110[[#This Row],[PointsOff]]</f>
        <v>66</v>
      </c>
      <c r="N16" s="28"/>
    </row>
    <row r="17" spans="1:14" x14ac:dyDescent="0.3">
      <c r="A17">
        <v>16</v>
      </c>
      <c r="B17" s="2" t="s">
        <v>93</v>
      </c>
      <c r="C17" s="2" t="s">
        <v>94</v>
      </c>
      <c r="D17" s="2" t="s">
        <v>95</v>
      </c>
      <c r="E17">
        <v>2</v>
      </c>
      <c r="F17">
        <v>3</v>
      </c>
      <c r="G17">
        <v>5</v>
      </c>
      <c r="H17">
        <v>4</v>
      </c>
      <c r="I17">
        <v>10</v>
      </c>
      <c r="J17">
        <v>10</v>
      </c>
      <c r="K17">
        <f>SUM(Table110[[#This Row],[outrun]:[Single2]])</f>
        <v>34</v>
      </c>
      <c r="L17">
        <f>SUM(Table110[[#This Row],[outrun]:[fetch]])</f>
        <v>10</v>
      </c>
      <c r="M17">
        <f>100-Table110[[#This Row],[PointsOff]]</f>
        <v>66</v>
      </c>
      <c r="N17" s="28"/>
    </row>
    <row r="18" spans="1:14" x14ac:dyDescent="0.3">
      <c r="A18">
        <v>17</v>
      </c>
      <c r="B18" s="2" t="s">
        <v>14</v>
      </c>
      <c r="C18" s="2" t="s">
        <v>11</v>
      </c>
      <c r="D18" s="2" t="s">
        <v>15</v>
      </c>
      <c r="E18">
        <v>2</v>
      </c>
      <c r="F18">
        <v>2</v>
      </c>
      <c r="G18">
        <v>5</v>
      </c>
      <c r="H18">
        <v>6</v>
      </c>
      <c r="I18">
        <v>10</v>
      </c>
      <c r="J18">
        <v>10</v>
      </c>
      <c r="K18">
        <f>SUM(Table110[[#This Row],[outrun]:[Single2]])</f>
        <v>35</v>
      </c>
      <c r="L18">
        <f>SUM(Table110[[#This Row],[outrun]:[fetch]])</f>
        <v>9</v>
      </c>
      <c r="M18">
        <f>100-Table110[[#This Row],[PointsOff]]</f>
        <v>65</v>
      </c>
      <c r="N18" s="28"/>
    </row>
    <row r="19" spans="1:14" x14ac:dyDescent="0.3">
      <c r="A19">
        <v>18</v>
      </c>
      <c r="B19" s="5" t="s">
        <v>75</v>
      </c>
      <c r="C19" s="5" t="s">
        <v>76</v>
      </c>
      <c r="D19" s="5" t="s">
        <v>77</v>
      </c>
      <c r="E19">
        <v>1</v>
      </c>
      <c r="F19">
        <v>1</v>
      </c>
      <c r="G19">
        <v>1</v>
      </c>
      <c r="H19">
        <v>13</v>
      </c>
      <c r="I19">
        <v>10</v>
      </c>
      <c r="J19">
        <v>10</v>
      </c>
      <c r="K19">
        <f>SUM(Table110[[#This Row],[outrun]:[Single2]])</f>
        <v>36</v>
      </c>
      <c r="L19">
        <f>SUM(Table110[[#This Row],[outrun]:[fetch]])</f>
        <v>3</v>
      </c>
      <c r="M19">
        <f>100-Table110[[#This Row],[PointsOff]]</f>
        <v>64</v>
      </c>
      <c r="N19" s="28"/>
    </row>
    <row r="20" spans="1:14" x14ac:dyDescent="0.3">
      <c r="A20">
        <v>19</v>
      </c>
      <c r="B20" s="2" t="s">
        <v>84</v>
      </c>
      <c r="C20" s="2" t="s">
        <v>85</v>
      </c>
      <c r="D20" s="2" t="s">
        <v>86</v>
      </c>
      <c r="E20">
        <v>0</v>
      </c>
      <c r="F20">
        <v>0</v>
      </c>
      <c r="G20">
        <v>4</v>
      </c>
      <c r="H20">
        <v>20</v>
      </c>
      <c r="I20">
        <v>10</v>
      </c>
      <c r="J20">
        <v>2</v>
      </c>
      <c r="K20">
        <f>SUM(Table110[[#This Row],[outrun]:[Single2]])</f>
        <v>36</v>
      </c>
      <c r="L20">
        <f>SUM(Table110[[#This Row],[outrun]:[fetch]])</f>
        <v>4</v>
      </c>
      <c r="M20">
        <f>100-Table110[[#This Row],[PointsOff]]</f>
        <v>64</v>
      </c>
      <c r="N20" s="28"/>
    </row>
    <row r="21" spans="1:14" x14ac:dyDescent="0.3">
      <c r="A21">
        <v>20</v>
      </c>
      <c r="B21" s="2" t="s">
        <v>81</v>
      </c>
      <c r="C21" s="2" t="s">
        <v>82</v>
      </c>
      <c r="D21" s="2" t="s">
        <v>83</v>
      </c>
      <c r="E21">
        <v>0</v>
      </c>
      <c r="F21">
        <v>0</v>
      </c>
      <c r="G21">
        <v>5</v>
      </c>
      <c r="H21">
        <v>12</v>
      </c>
      <c r="I21">
        <v>10</v>
      </c>
      <c r="J21">
        <v>10</v>
      </c>
      <c r="K21">
        <f>SUM(Table110[[#This Row],[outrun]:[Single2]])</f>
        <v>37</v>
      </c>
      <c r="L21">
        <f>SUM(Table110[[#This Row],[outrun]:[fetch]])</f>
        <v>5</v>
      </c>
      <c r="M21">
        <f>100-Table110[[#This Row],[PointsOff]]</f>
        <v>63</v>
      </c>
      <c r="N21" s="28"/>
    </row>
    <row r="22" spans="1:14" x14ac:dyDescent="0.3">
      <c r="A22">
        <v>21</v>
      </c>
      <c r="B22" s="2" t="s">
        <v>71</v>
      </c>
      <c r="C22" s="2" t="s">
        <v>72</v>
      </c>
      <c r="D22" s="2" t="s">
        <v>73</v>
      </c>
      <c r="E22">
        <v>2</v>
      </c>
      <c r="F22">
        <v>1</v>
      </c>
      <c r="G22">
        <v>4</v>
      </c>
      <c r="H22">
        <v>10</v>
      </c>
      <c r="I22">
        <v>10</v>
      </c>
      <c r="J22">
        <v>10</v>
      </c>
      <c r="K22">
        <f>SUM(Table110[[#This Row],[outrun]:[Single2]])</f>
        <v>37</v>
      </c>
      <c r="L22">
        <f>SUM(Table110[[#This Row],[outrun]:[fetch]])</f>
        <v>7</v>
      </c>
      <c r="M22">
        <f>100-Table110[[#This Row],[PointsOff]]</f>
        <v>63</v>
      </c>
      <c r="N22" s="28"/>
    </row>
    <row r="23" spans="1:14" x14ac:dyDescent="0.3">
      <c r="A23">
        <v>22</v>
      </c>
      <c r="B23" s="2" t="s">
        <v>88</v>
      </c>
      <c r="C23" s="2" t="s">
        <v>89</v>
      </c>
      <c r="D23" s="2" t="s">
        <v>90</v>
      </c>
      <c r="E23">
        <v>3</v>
      </c>
      <c r="F23">
        <v>1</v>
      </c>
      <c r="G23">
        <v>5</v>
      </c>
      <c r="H23">
        <v>15</v>
      </c>
      <c r="I23">
        <v>10</v>
      </c>
      <c r="J23">
        <v>3</v>
      </c>
      <c r="K23">
        <f>SUM(Table110[[#This Row],[outrun]:[Single2]])</f>
        <v>37</v>
      </c>
      <c r="L23">
        <f>SUM(Table110[[#This Row],[outrun]:[fetch]])</f>
        <v>9</v>
      </c>
      <c r="M23">
        <f>100-Table110[[#This Row],[PointsOff]]</f>
        <v>63</v>
      </c>
      <c r="N23" s="28"/>
    </row>
    <row r="24" spans="1:14" x14ac:dyDescent="0.3">
      <c r="A24">
        <v>23</v>
      </c>
      <c r="B24" s="2" t="s">
        <v>56</v>
      </c>
      <c r="C24" s="2" t="s">
        <v>57</v>
      </c>
      <c r="D24" s="2" t="s">
        <v>59</v>
      </c>
      <c r="E24">
        <v>1</v>
      </c>
      <c r="F24">
        <v>1</v>
      </c>
      <c r="G24">
        <v>7</v>
      </c>
      <c r="H24">
        <v>8</v>
      </c>
      <c r="I24">
        <v>10</v>
      </c>
      <c r="J24">
        <v>10</v>
      </c>
      <c r="K24">
        <f>SUM(Table110[[#This Row],[outrun]:[Single2]])</f>
        <v>37</v>
      </c>
      <c r="L24">
        <f>SUM(Table110[[#This Row],[outrun]:[fetch]])</f>
        <v>9</v>
      </c>
      <c r="M24">
        <f>100-Table110[[#This Row],[PointsOff]]</f>
        <v>63</v>
      </c>
      <c r="N24" s="28"/>
    </row>
    <row r="25" spans="1:14" x14ac:dyDescent="0.3">
      <c r="A25">
        <v>24</v>
      </c>
      <c r="B25" s="2" t="s">
        <v>68</v>
      </c>
      <c r="C25" s="2" t="s">
        <v>69</v>
      </c>
      <c r="D25" s="2" t="s">
        <v>52</v>
      </c>
      <c r="E25">
        <v>2</v>
      </c>
      <c r="F25">
        <v>3</v>
      </c>
      <c r="G25">
        <v>6</v>
      </c>
      <c r="H25">
        <v>8</v>
      </c>
      <c r="I25">
        <v>10</v>
      </c>
      <c r="J25">
        <v>8</v>
      </c>
      <c r="K25">
        <f>SUM(Table110[[#This Row],[outrun]:[Single2]])</f>
        <v>37</v>
      </c>
      <c r="L25">
        <f>SUM(Table110[[#This Row],[outrun]:[fetch]])</f>
        <v>11</v>
      </c>
      <c r="M25">
        <f>100-Table110[[#This Row],[PointsOff]]</f>
        <v>63</v>
      </c>
      <c r="N25" s="28"/>
    </row>
    <row r="26" spans="1:14" x14ac:dyDescent="0.3">
      <c r="A26">
        <v>25</v>
      </c>
      <c r="B26" s="1" t="s">
        <v>2</v>
      </c>
      <c r="C26" s="1" t="s">
        <v>3</v>
      </c>
      <c r="D26" s="1" t="s">
        <v>5</v>
      </c>
      <c r="E26">
        <v>1</v>
      </c>
      <c r="F26">
        <v>0</v>
      </c>
      <c r="G26">
        <v>8</v>
      </c>
      <c r="H26">
        <v>17</v>
      </c>
      <c r="I26">
        <v>3</v>
      </c>
      <c r="J26">
        <v>10</v>
      </c>
      <c r="K26">
        <f>SUM(Table110[[#This Row],[outrun]:[Single2]])</f>
        <v>39</v>
      </c>
      <c r="L26">
        <f>SUM(Table110[[#This Row],[outrun]:[fetch]])</f>
        <v>9</v>
      </c>
      <c r="M26">
        <f>100-Table110[[#This Row],[PointsOff]]</f>
        <v>61</v>
      </c>
      <c r="N26" s="28"/>
    </row>
    <row r="27" spans="1:14" x14ac:dyDescent="0.3">
      <c r="A27">
        <v>26</v>
      </c>
      <c r="B27" s="5" t="s">
        <v>18</v>
      </c>
      <c r="C27" s="5" t="s">
        <v>19</v>
      </c>
      <c r="D27" s="5" t="s">
        <v>20</v>
      </c>
      <c r="E27">
        <v>2</v>
      </c>
      <c r="F27">
        <v>2</v>
      </c>
      <c r="G27">
        <v>9</v>
      </c>
      <c r="H27">
        <v>7</v>
      </c>
      <c r="I27">
        <v>10</v>
      </c>
      <c r="J27">
        <v>10</v>
      </c>
      <c r="K27">
        <f>SUM(Table110[[#This Row],[outrun]:[Single2]])</f>
        <v>40</v>
      </c>
      <c r="L27">
        <f>SUM(Table110[[#This Row],[outrun]:[fetch]])</f>
        <v>13</v>
      </c>
      <c r="M27">
        <f>100-Table110[[#This Row],[PointsOff]]</f>
        <v>60</v>
      </c>
      <c r="N27" s="28"/>
    </row>
    <row r="28" spans="1:14" x14ac:dyDescent="0.3">
      <c r="A28">
        <v>27</v>
      </c>
      <c r="B28" s="2" t="s">
        <v>21</v>
      </c>
      <c r="C28" s="2" t="s">
        <v>22</v>
      </c>
      <c r="D28" s="2" t="s">
        <v>24</v>
      </c>
      <c r="E28">
        <v>0</v>
      </c>
      <c r="F28">
        <v>0</v>
      </c>
      <c r="G28">
        <v>2</v>
      </c>
      <c r="H28">
        <v>19</v>
      </c>
      <c r="I28">
        <v>10</v>
      </c>
      <c r="J28">
        <v>10</v>
      </c>
      <c r="K28">
        <f>SUM(Table110[[#This Row],[outrun]:[Single2]])</f>
        <v>41</v>
      </c>
      <c r="L28">
        <f>SUM(Table110[[#This Row],[outrun]:[fetch]])</f>
        <v>2</v>
      </c>
      <c r="M28">
        <f>100-Table110[[#This Row],[PointsOff]]</f>
        <v>59</v>
      </c>
      <c r="N28" s="28"/>
    </row>
    <row r="29" spans="1:14" x14ac:dyDescent="0.3">
      <c r="A29">
        <v>28</v>
      </c>
      <c r="B29" s="1" t="s">
        <v>10</v>
      </c>
      <c r="C29" s="1" t="s">
        <v>11</v>
      </c>
      <c r="D29" s="1" t="s">
        <v>13</v>
      </c>
      <c r="E29">
        <v>1</v>
      </c>
      <c r="F29">
        <v>1</v>
      </c>
      <c r="G29">
        <v>5</v>
      </c>
      <c r="H29">
        <v>14</v>
      </c>
      <c r="I29">
        <v>10</v>
      </c>
      <c r="J29">
        <v>10</v>
      </c>
      <c r="K29">
        <f>SUM(Table110[[#This Row],[outrun]:[Single2]])</f>
        <v>41</v>
      </c>
      <c r="L29">
        <f>SUM(Table110[[#This Row],[outrun]:[fetch]])</f>
        <v>7</v>
      </c>
      <c r="M29">
        <f>100-Table110[[#This Row],[PointsOff]]</f>
        <v>59</v>
      </c>
      <c r="N29" s="28"/>
    </row>
    <row r="30" spans="1:14" x14ac:dyDescent="0.3">
      <c r="A30">
        <v>29</v>
      </c>
      <c r="B30" s="2" t="s">
        <v>118</v>
      </c>
      <c r="C30" s="2" t="s">
        <v>119</v>
      </c>
      <c r="D30" s="2" t="s">
        <v>120</v>
      </c>
      <c r="E30">
        <v>2</v>
      </c>
      <c r="F30">
        <v>2</v>
      </c>
      <c r="G30">
        <v>7</v>
      </c>
      <c r="H30">
        <v>10</v>
      </c>
      <c r="I30">
        <v>10</v>
      </c>
      <c r="J30">
        <v>10</v>
      </c>
      <c r="K30">
        <f>SUM(Table110[[#This Row],[outrun]:[Single2]])</f>
        <v>41</v>
      </c>
      <c r="L30">
        <f>SUM(Table110[[#This Row],[outrun]:[fetch]])</f>
        <v>11</v>
      </c>
      <c r="M30">
        <f>100-Table110[[#This Row],[PointsOff]]</f>
        <v>59</v>
      </c>
      <c r="N30" s="28"/>
    </row>
    <row r="31" spans="1:14" x14ac:dyDescent="0.3">
      <c r="A31">
        <v>30</v>
      </c>
      <c r="B31" s="2" t="s">
        <v>114</v>
      </c>
      <c r="C31" s="2" t="s">
        <v>115</v>
      </c>
      <c r="D31" s="2" t="s">
        <v>117</v>
      </c>
      <c r="E31">
        <v>0</v>
      </c>
      <c r="F31">
        <v>1</v>
      </c>
      <c r="G31">
        <v>6</v>
      </c>
      <c r="H31">
        <v>15</v>
      </c>
      <c r="I31">
        <v>10</v>
      </c>
      <c r="J31">
        <v>10</v>
      </c>
      <c r="K31">
        <f>SUM(Table110[[#This Row],[outrun]:[Single2]])</f>
        <v>42</v>
      </c>
      <c r="L31">
        <f>SUM(Table110[[#This Row],[outrun]:[fetch]])</f>
        <v>7</v>
      </c>
      <c r="M31">
        <f>100-Table110[[#This Row],[PointsOff]]</f>
        <v>58</v>
      </c>
      <c r="N31" s="28"/>
    </row>
    <row r="32" spans="1:14" x14ac:dyDescent="0.3">
      <c r="A32">
        <v>31</v>
      </c>
      <c r="B32" s="2" t="s">
        <v>107</v>
      </c>
      <c r="C32" s="2" t="s">
        <v>108</v>
      </c>
      <c r="D32" s="2" t="s">
        <v>109</v>
      </c>
      <c r="E32">
        <v>2</v>
      </c>
      <c r="F32">
        <v>1</v>
      </c>
      <c r="G32">
        <v>11</v>
      </c>
      <c r="H32">
        <v>10</v>
      </c>
      <c r="I32">
        <v>10</v>
      </c>
      <c r="J32">
        <v>10</v>
      </c>
      <c r="K32">
        <f>SUM(Table110[[#This Row],[outrun]:[Single2]])</f>
        <v>44</v>
      </c>
      <c r="L32">
        <f>SUM(Table110[[#This Row],[outrun]:[fetch]])</f>
        <v>14</v>
      </c>
      <c r="M32">
        <f>100-Table110[[#This Row],[PointsOff]]</f>
        <v>56</v>
      </c>
      <c r="N32" s="28"/>
    </row>
    <row r="33" spans="1:14" x14ac:dyDescent="0.3">
      <c r="A33">
        <v>32</v>
      </c>
      <c r="B33" s="5" t="s">
        <v>34</v>
      </c>
      <c r="C33" s="5" t="s">
        <v>35</v>
      </c>
      <c r="D33" s="5" t="s">
        <v>36</v>
      </c>
      <c r="E33">
        <v>0</v>
      </c>
      <c r="F33">
        <v>0</v>
      </c>
      <c r="G33">
        <v>9</v>
      </c>
      <c r="H33">
        <v>18</v>
      </c>
      <c r="I33">
        <v>10</v>
      </c>
      <c r="J33">
        <v>10</v>
      </c>
      <c r="K33">
        <f>SUM(Table110[[#This Row],[outrun]:[Single2]])</f>
        <v>47</v>
      </c>
      <c r="L33">
        <f>SUM(Table110[[#This Row],[outrun]:[fetch]])</f>
        <v>9</v>
      </c>
      <c r="M33">
        <f>100-Table110[[#This Row],[PointsOff]]</f>
        <v>53</v>
      </c>
      <c r="N33" s="28"/>
    </row>
    <row r="34" spans="1:14" x14ac:dyDescent="0.3">
      <c r="A34">
        <v>33</v>
      </c>
      <c r="B34" s="2" t="s">
        <v>199</v>
      </c>
      <c r="C34" s="2" t="s">
        <v>203</v>
      </c>
      <c r="D34" s="2" t="s">
        <v>204</v>
      </c>
      <c r="E34">
        <v>1</v>
      </c>
      <c r="F34">
        <v>1</v>
      </c>
      <c r="G34">
        <v>5</v>
      </c>
      <c r="H34">
        <v>24</v>
      </c>
      <c r="I34">
        <v>10</v>
      </c>
      <c r="J34">
        <v>10</v>
      </c>
      <c r="K34">
        <f>SUM(Table110[[#This Row],[outrun]:[Single2]])</f>
        <v>51</v>
      </c>
      <c r="L34">
        <f>SUM(Table110[[#This Row],[outrun]:[fetch]])</f>
        <v>7</v>
      </c>
      <c r="M34">
        <f>100-Table110[[#This Row],[PointsOff]]</f>
        <v>49</v>
      </c>
      <c r="N34" s="28"/>
    </row>
    <row r="35" spans="1:14" x14ac:dyDescent="0.3">
      <c r="A35">
        <v>34</v>
      </c>
      <c r="B35" s="2" t="s">
        <v>31</v>
      </c>
      <c r="C35" s="2" t="s">
        <v>32</v>
      </c>
      <c r="D35" s="2" t="s">
        <v>33</v>
      </c>
      <c r="E35">
        <v>0</v>
      </c>
      <c r="F35">
        <v>2</v>
      </c>
      <c r="G35">
        <v>10</v>
      </c>
      <c r="H35">
        <v>26</v>
      </c>
      <c r="I35">
        <v>10</v>
      </c>
      <c r="J35">
        <v>10</v>
      </c>
      <c r="K35">
        <f>SUM(Table110[[#This Row],[outrun]:[Single2]])</f>
        <v>58</v>
      </c>
      <c r="L35">
        <f>SUM(Table110[[#This Row],[outrun]:[fetch]])</f>
        <v>12</v>
      </c>
      <c r="M35">
        <f>100-Table110[[#This Row],[PointsOff]]</f>
        <v>42</v>
      </c>
      <c r="N35" s="28"/>
    </row>
    <row r="36" spans="1:14" x14ac:dyDescent="0.3">
      <c r="A36">
        <v>35</v>
      </c>
      <c r="B36" s="2" t="s">
        <v>28</v>
      </c>
      <c r="C36" s="2" t="s">
        <v>29</v>
      </c>
      <c r="D36" s="2" t="s">
        <v>30</v>
      </c>
      <c r="E36">
        <v>3</v>
      </c>
      <c r="F36">
        <v>1</v>
      </c>
      <c r="G36">
        <v>8</v>
      </c>
      <c r="H36">
        <v>28</v>
      </c>
      <c r="I36">
        <v>10</v>
      </c>
      <c r="J36">
        <v>8</v>
      </c>
      <c r="K36">
        <f>SUM(Table110[[#This Row],[outrun]:[Single2]])</f>
        <v>58</v>
      </c>
      <c r="L36">
        <f>SUM(Table110[[#This Row],[outrun]:[fetch]])</f>
        <v>12</v>
      </c>
      <c r="M36">
        <f>100-Table110[[#This Row],[PointsOff]]</f>
        <v>42</v>
      </c>
      <c r="N36" s="28"/>
    </row>
    <row r="37" spans="1:14" x14ac:dyDescent="0.3">
      <c r="A37">
        <v>36</v>
      </c>
      <c r="B37" s="5" t="s">
        <v>71</v>
      </c>
      <c r="C37" s="5" t="s">
        <v>72</v>
      </c>
      <c r="D37" s="5" t="s">
        <v>74</v>
      </c>
      <c r="E37">
        <v>1</v>
      </c>
      <c r="F37">
        <v>1</v>
      </c>
      <c r="G37">
        <v>15</v>
      </c>
      <c r="H37">
        <v>21</v>
      </c>
      <c r="I37">
        <v>10</v>
      </c>
      <c r="J37">
        <v>10</v>
      </c>
      <c r="K37">
        <f>SUM(Table110[[#This Row],[outrun]:[Single2]])</f>
        <v>58</v>
      </c>
      <c r="L37">
        <f>SUM(Table110[[#This Row],[outrun]:[fetch]])</f>
        <v>17</v>
      </c>
      <c r="M37">
        <f>100-Table110[[#This Row],[PointsOff]]</f>
        <v>42</v>
      </c>
      <c r="N37" s="28"/>
    </row>
    <row r="38" spans="1:14" x14ac:dyDescent="0.3">
      <c r="A38">
        <v>37</v>
      </c>
      <c r="B38" s="2" t="s">
        <v>41</v>
      </c>
      <c r="C38" s="2" t="s">
        <v>42</v>
      </c>
      <c r="D38" s="2" t="s">
        <v>43</v>
      </c>
      <c r="E38">
        <v>0</v>
      </c>
      <c r="F38">
        <v>1</v>
      </c>
      <c r="G38">
        <v>14</v>
      </c>
      <c r="H38">
        <v>28</v>
      </c>
      <c r="I38">
        <v>10</v>
      </c>
      <c r="J38">
        <v>10</v>
      </c>
      <c r="K38">
        <f>SUM(Table110[[#This Row],[outrun]:[Single2]])</f>
        <v>63</v>
      </c>
      <c r="L38">
        <f>SUM(Table110[[#This Row],[outrun]:[fetch]])</f>
        <v>15</v>
      </c>
      <c r="M38">
        <f>100-Table110[[#This Row],[PointsOff]]</f>
        <v>37</v>
      </c>
      <c r="N38" s="28"/>
    </row>
    <row r="39" spans="1:14" x14ac:dyDescent="0.3">
      <c r="A39">
        <v>38</v>
      </c>
      <c r="B39" s="2" t="s">
        <v>110</v>
      </c>
      <c r="C39" s="2" t="s">
        <v>111</v>
      </c>
      <c r="D39" s="2" t="s">
        <v>188</v>
      </c>
      <c r="E39">
        <v>0</v>
      </c>
      <c r="F39">
        <v>0</v>
      </c>
      <c r="G39">
        <v>4</v>
      </c>
      <c r="H39">
        <v>11</v>
      </c>
      <c r="I39">
        <v>85</v>
      </c>
      <c r="K39">
        <f>SUM(Table110[[#This Row],[outrun]:[Single2]])</f>
        <v>100</v>
      </c>
      <c r="L39">
        <f>SUM(Table110[[#This Row],[outrun]:[fetch]])</f>
        <v>4</v>
      </c>
      <c r="M39">
        <f>100-Table110[[#This Row],[PointsOff]]</f>
        <v>0</v>
      </c>
      <c r="N39" s="28" t="s">
        <v>198</v>
      </c>
    </row>
    <row r="40" spans="1:14" x14ac:dyDescent="0.3">
      <c r="A40">
        <v>39</v>
      </c>
      <c r="B40" s="5" t="s">
        <v>199</v>
      </c>
      <c r="C40" s="5" t="s">
        <v>200</v>
      </c>
      <c r="D40" s="5" t="s">
        <v>201</v>
      </c>
      <c r="E40">
        <v>0</v>
      </c>
      <c r="F40">
        <v>0</v>
      </c>
      <c r="G40">
        <v>5</v>
      </c>
      <c r="H40">
        <v>95</v>
      </c>
      <c r="K40">
        <f>SUM(Table110[[#This Row],[outrun]:[Single2]])</f>
        <v>100</v>
      </c>
      <c r="L40">
        <f>SUM(Table110[[#This Row],[outrun]:[fetch]])</f>
        <v>5</v>
      </c>
      <c r="M40">
        <f>100-Table110[[#This Row],[PointsOff]]</f>
        <v>0</v>
      </c>
      <c r="N40" s="28" t="s">
        <v>198</v>
      </c>
    </row>
    <row r="41" spans="1:14" x14ac:dyDescent="0.3">
      <c r="A41">
        <v>40</v>
      </c>
      <c r="B41" s="1" t="s">
        <v>16</v>
      </c>
      <c r="C41" s="1" t="s">
        <v>11</v>
      </c>
      <c r="D41" s="1" t="s">
        <v>130</v>
      </c>
      <c r="E41">
        <v>1</v>
      </c>
      <c r="F41">
        <v>1</v>
      </c>
      <c r="G41">
        <v>3</v>
      </c>
      <c r="H41">
        <v>8</v>
      </c>
      <c r="I41">
        <v>85</v>
      </c>
      <c r="J41">
        <v>2</v>
      </c>
      <c r="K41">
        <f>SUM(Table110[[#This Row],[outrun]:[Single2]])</f>
        <v>100</v>
      </c>
      <c r="L41">
        <f>SUM(Table110[[#This Row],[outrun]:[fetch]])</f>
        <v>5</v>
      </c>
      <c r="M41">
        <f>100-Table110[[#This Row],[PointsOff]]</f>
        <v>0</v>
      </c>
      <c r="N41" s="28" t="s">
        <v>179</v>
      </c>
    </row>
    <row r="42" spans="1:14" x14ac:dyDescent="0.3">
      <c r="A42">
        <v>41</v>
      </c>
      <c r="B42" s="2" t="s">
        <v>100</v>
      </c>
      <c r="C42" s="2" t="s">
        <v>101</v>
      </c>
      <c r="D42" s="2" t="s">
        <v>102</v>
      </c>
      <c r="E42">
        <v>0</v>
      </c>
      <c r="F42">
        <v>1</v>
      </c>
      <c r="G42">
        <v>7</v>
      </c>
      <c r="H42">
        <v>92</v>
      </c>
      <c r="K42">
        <f>SUM(Table110[[#This Row],[outrun]:[Single2]])</f>
        <v>100</v>
      </c>
      <c r="L42">
        <f>SUM(Table110[[#This Row],[outrun]:[fetch]])</f>
        <v>8</v>
      </c>
      <c r="M42">
        <f>100-Table110[[#This Row],[PointsOff]]</f>
        <v>0</v>
      </c>
      <c r="N42" s="28" t="s">
        <v>198</v>
      </c>
    </row>
    <row r="43" spans="1:14" x14ac:dyDescent="0.3">
      <c r="A43">
        <v>42</v>
      </c>
      <c r="B43" s="2" t="s">
        <v>21</v>
      </c>
      <c r="C43" s="2" t="s">
        <v>22</v>
      </c>
      <c r="D43" s="2" t="s">
        <v>161</v>
      </c>
      <c r="E43">
        <v>2</v>
      </c>
      <c r="F43">
        <v>1</v>
      </c>
      <c r="G43">
        <v>5</v>
      </c>
      <c r="H43">
        <v>92</v>
      </c>
      <c r="K43">
        <f>SUM(Table110[[#This Row],[outrun]:[Single2]])</f>
        <v>100</v>
      </c>
      <c r="L43">
        <f>SUM(Table110[[#This Row],[outrun]:[fetch]])</f>
        <v>8</v>
      </c>
      <c r="M43">
        <f>100-Table110[[#This Row],[PointsOff]]</f>
        <v>0</v>
      </c>
      <c r="N43" s="28" t="s">
        <v>198</v>
      </c>
    </row>
    <row r="44" spans="1:14" x14ac:dyDescent="0.3">
      <c r="A44">
        <v>43</v>
      </c>
      <c r="B44" s="2" t="s">
        <v>56</v>
      </c>
      <c r="C44" s="2" t="s">
        <v>57</v>
      </c>
      <c r="D44" s="2" t="s">
        <v>58</v>
      </c>
      <c r="E44">
        <v>2</v>
      </c>
      <c r="F44">
        <v>2</v>
      </c>
      <c r="G44">
        <v>5</v>
      </c>
      <c r="H44">
        <v>24</v>
      </c>
      <c r="I44">
        <v>67</v>
      </c>
      <c r="K44">
        <f>SUM(Table110[[#This Row],[outrun]:[Single2]])</f>
        <v>100</v>
      </c>
      <c r="L44">
        <f>SUM(Table110[[#This Row],[outrun]:[fetch]])</f>
        <v>9</v>
      </c>
      <c r="M44">
        <f>100-Table110[[#This Row],[PointsOff]]</f>
        <v>0</v>
      </c>
      <c r="N44" s="28" t="s">
        <v>198</v>
      </c>
    </row>
    <row r="45" spans="1:14" x14ac:dyDescent="0.3">
      <c r="A45">
        <v>44</v>
      </c>
      <c r="B45" s="5" t="s">
        <v>6</v>
      </c>
      <c r="C45" s="5" t="s">
        <v>7</v>
      </c>
      <c r="D45" s="5" t="s">
        <v>9</v>
      </c>
      <c r="E45">
        <v>0</v>
      </c>
      <c r="F45">
        <v>0</v>
      </c>
      <c r="G45">
        <v>9</v>
      </c>
      <c r="H45">
        <v>12</v>
      </c>
      <c r="I45">
        <v>79</v>
      </c>
      <c r="K45">
        <f>SUM(Table110[[#This Row],[outrun]:[Single2]])</f>
        <v>100</v>
      </c>
      <c r="L45">
        <f>SUM(Table110[[#This Row],[outrun]:[fetch]])</f>
        <v>9</v>
      </c>
      <c r="M45">
        <f>100-Table110[[#This Row],[PointsOff]]</f>
        <v>0</v>
      </c>
      <c r="N45" s="28" t="s">
        <v>198</v>
      </c>
    </row>
    <row r="46" spans="1:14" x14ac:dyDescent="0.3">
      <c r="A46">
        <v>45</v>
      </c>
      <c r="B46" s="1" t="s">
        <v>155</v>
      </c>
      <c r="C46" s="1" t="s">
        <v>156</v>
      </c>
      <c r="D46" s="1" t="s">
        <v>157</v>
      </c>
      <c r="E46">
        <v>1</v>
      </c>
      <c r="F46">
        <v>1</v>
      </c>
      <c r="G46">
        <v>9</v>
      </c>
      <c r="H46">
        <v>89</v>
      </c>
      <c r="K46">
        <f>SUM(Table110[[#This Row],[outrun]:[Single2]])</f>
        <v>100</v>
      </c>
      <c r="L46">
        <f>SUM(Table110[[#This Row],[outrun]:[fetch]])</f>
        <v>11</v>
      </c>
      <c r="M46">
        <f>100-Table110[[#This Row],[PointsOff]]</f>
        <v>0</v>
      </c>
      <c r="N46" s="28" t="s">
        <v>198</v>
      </c>
    </row>
    <row r="47" spans="1:14" x14ac:dyDescent="0.3">
      <c r="A47">
        <v>46</v>
      </c>
      <c r="B47" s="2" t="s">
        <v>84</v>
      </c>
      <c r="C47" s="2" t="s">
        <v>85</v>
      </c>
      <c r="D47" s="2" t="s">
        <v>87</v>
      </c>
      <c r="E47">
        <v>2</v>
      </c>
      <c r="F47">
        <v>2</v>
      </c>
      <c r="G47">
        <v>8</v>
      </c>
      <c r="H47">
        <v>18</v>
      </c>
      <c r="I47">
        <v>70</v>
      </c>
      <c r="K47">
        <f>SUM(Table110[[#This Row],[outrun]:[Single2]])</f>
        <v>100</v>
      </c>
      <c r="L47">
        <f>SUM(Table110[[#This Row],[outrun]:[fetch]])</f>
        <v>12</v>
      </c>
      <c r="M47">
        <f>100-Table110[[#This Row],[PointsOff]]</f>
        <v>0</v>
      </c>
      <c r="N47" s="28" t="s">
        <v>198</v>
      </c>
    </row>
    <row r="48" spans="1:14" x14ac:dyDescent="0.3">
      <c r="A48">
        <v>47</v>
      </c>
      <c r="B48" s="2" t="s">
        <v>2</v>
      </c>
      <c r="C48" s="2" t="s">
        <v>3</v>
      </c>
      <c r="D48" s="2" t="s">
        <v>4</v>
      </c>
      <c r="E48">
        <v>6</v>
      </c>
      <c r="F48">
        <v>1</v>
      </c>
      <c r="G48">
        <v>6</v>
      </c>
      <c r="H48">
        <v>13</v>
      </c>
      <c r="I48">
        <v>74</v>
      </c>
      <c r="K48">
        <f>SUM(Table110[[#This Row],[outrun]:[Single2]])</f>
        <v>100</v>
      </c>
      <c r="L48">
        <f>SUM(Table110[[#This Row],[outrun]:[fetch]])</f>
        <v>13</v>
      </c>
      <c r="M48">
        <f>100-Table110[[#This Row],[PointsOff]]</f>
        <v>0</v>
      </c>
      <c r="N48" s="28" t="s">
        <v>198</v>
      </c>
    </row>
    <row r="49" spans="1:14" x14ac:dyDescent="0.3">
      <c r="A49">
        <v>48</v>
      </c>
      <c r="B49" s="4" t="s">
        <v>37</v>
      </c>
      <c r="C49" s="2" t="s">
        <v>38</v>
      </c>
      <c r="D49" s="2" t="s">
        <v>40</v>
      </c>
      <c r="E49">
        <v>0</v>
      </c>
      <c r="F49">
        <v>1</v>
      </c>
      <c r="G49">
        <v>13</v>
      </c>
      <c r="H49">
        <v>10</v>
      </c>
      <c r="I49">
        <v>1</v>
      </c>
      <c r="J49">
        <v>75</v>
      </c>
      <c r="K49">
        <f>SUM(Table110[[#This Row],[outrun]:[Single2]])</f>
        <v>100</v>
      </c>
      <c r="L49">
        <f>SUM(Table110[[#This Row],[outrun]:[fetch]])</f>
        <v>14</v>
      </c>
      <c r="M49">
        <f>100-Table110[[#This Row],[PointsOff]]</f>
        <v>0</v>
      </c>
      <c r="N49" s="28" t="s">
        <v>179</v>
      </c>
    </row>
    <row r="50" spans="1:14" x14ac:dyDescent="0.3">
      <c r="A50">
        <v>49</v>
      </c>
      <c r="B50" s="5" t="s">
        <v>48</v>
      </c>
      <c r="C50" s="5" t="s">
        <v>49</v>
      </c>
      <c r="D50" s="5" t="s">
        <v>50</v>
      </c>
      <c r="E50">
        <v>2</v>
      </c>
      <c r="F50">
        <v>2</v>
      </c>
      <c r="G50">
        <v>11</v>
      </c>
      <c r="H50">
        <v>85</v>
      </c>
      <c r="K50">
        <f>SUM(Table110[[#This Row],[outrun]:[Single2]])</f>
        <v>100</v>
      </c>
      <c r="L50">
        <f>SUM(Table110[[#This Row],[outrun]:[fetch]])</f>
        <v>15</v>
      </c>
      <c r="M50">
        <f>100-Table110[[#This Row],[PointsOff]]</f>
        <v>0</v>
      </c>
      <c r="N50" s="28" t="s">
        <v>198</v>
      </c>
    </row>
    <row r="51" spans="1:14" x14ac:dyDescent="0.3">
      <c r="A51">
        <v>50</v>
      </c>
      <c r="B51" s="2" t="s">
        <v>127</v>
      </c>
      <c r="C51" s="2" t="s">
        <v>128</v>
      </c>
      <c r="D51" s="2" t="s">
        <v>132</v>
      </c>
      <c r="E51">
        <v>1</v>
      </c>
      <c r="F51">
        <v>1</v>
      </c>
      <c r="G51">
        <v>15</v>
      </c>
      <c r="H51">
        <v>83</v>
      </c>
      <c r="K51">
        <f>SUM(Table110[[#This Row],[outrun]:[Single2]])</f>
        <v>100</v>
      </c>
      <c r="L51">
        <f>SUM(Table110[[#This Row],[outrun]:[fetch]])</f>
        <v>17</v>
      </c>
      <c r="M51">
        <f>100-Table110[[#This Row],[PointsOff]]</f>
        <v>0</v>
      </c>
      <c r="N51" s="28" t="s">
        <v>198</v>
      </c>
    </row>
    <row r="52" spans="1:14" x14ac:dyDescent="0.3">
      <c r="A52">
        <v>51</v>
      </c>
      <c r="B52" s="2" t="s">
        <v>6</v>
      </c>
      <c r="C52" s="2" t="s">
        <v>7</v>
      </c>
      <c r="D52" s="2" t="s">
        <v>8</v>
      </c>
      <c r="E52">
        <v>2</v>
      </c>
      <c r="F52">
        <v>1</v>
      </c>
      <c r="G52">
        <v>97</v>
      </c>
      <c r="K52">
        <f>SUM(Table110[[#This Row],[outrun]:[Single2]])</f>
        <v>100</v>
      </c>
      <c r="L52">
        <f>SUM(Table110[[#This Row],[outrun]:[fetch]])</f>
        <v>100</v>
      </c>
      <c r="M52">
        <f>100-Table110[[#This Row],[PointsOff]]</f>
        <v>0</v>
      </c>
      <c r="N52" s="28" t="s">
        <v>198</v>
      </c>
    </row>
  </sheetData>
  <pageMargins left="0.7" right="0.7" top="0.75" bottom="0.75" header="0.3" footer="0.3"/>
  <pageSetup scale="78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" sqref="A2:A22"/>
    </sheetView>
  </sheetViews>
  <sheetFormatPr defaultRowHeight="14.4" x14ac:dyDescent="0.3"/>
  <cols>
    <col min="2" max="2" width="18.6640625" customWidth="1"/>
    <col min="3" max="3" width="20.44140625" customWidth="1"/>
    <col min="4" max="4" width="20.109375" customWidth="1"/>
    <col min="11" max="11" width="12.5546875" customWidth="1"/>
    <col min="13" max="13" width="15.21875" customWidth="1"/>
  </cols>
  <sheetData>
    <row r="1" spans="1:13" ht="16.2" x14ac:dyDescent="0.3">
      <c r="A1" t="s">
        <v>182</v>
      </c>
      <c r="B1" s="3" t="s">
        <v>0</v>
      </c>
      <c r="C1" s="3" t="s">
        <v>1</v>
      </c>
      <c r="D1" s="3" t="s">
        <v>153</v>
      </c>
      <c r="E1" s="17" t="s">
        <v>164</v>
      </c>
      <c r="F1" s="17" t="s">
        <v>174</v>
      </c>
      <c r="G1" s="17" t="s">
        <v>175</v>
      </c>
      <c r="H1" s="17" t="s">
        <v>176</v>
      </c>
      <c r="I1" s="17" t="s">
        <v>177</v>
      </c>
      <c r="J1" s="17" t="s">
        <v>170</v>
      </c>
      <c r="K1" s="17" t="s">
        <v>178</v>
      </c>
      <c r="L1" s="17" t="s">
        <v>172</v>
      </c>
      <c r="M1" s="17" t="s">
        <v>180</v>
      </c>
    </row>
    <row r="2" spans="1:13" x14ac:dyDescent="0.3">
      <c r="A2">
        <v>1</v>
      </c>
      <c r="B2" s="2" t="s">
        <v>18</v>
      </c>
      <c r="C2" s="2" t="s">
        <v>19</v>
      </c>
      <c r="D2" s="2" t="s">
        <v>135</v>
      </c>
      <c r="E2">
        <v>0</v>
      </c>
      <c r="F2">
        <v>0</v>
      </c>
      <c r="G2">
        <v>2</v>
      </c>
      <c r="H2">
        <v>4</v>
      </c>
      <c r="I2">
        <v>0</v>
      </c>
      <c r="J2">
        <f>SUM(Table2[[#This Row],[Outrun]:[pen]])</f>
        <v>6</v>
      </c>
      <c r="K2">
        <f>SUM(Table2[[#This Row],[Outrun]:[fetch]])</f>
        <v>2</v>
      </c>
      <c r="L2">
        <f>80-Table2[[#This Row],[Off]]</f>
        <v>74</v>
      </c>
      <c r="M2" s="28"/>
    </row>
    <row r="3" spans="1:13" x14ac:dyDescent="0.3">
      <c r="A3">
        <v>2</v>
      </c>
      <c r="B3" s="2" t="s">
        <v>21</v>
      </c>
      <c r="C3" s="2" t="s">
        <v>22</v>
      </c>
      <c r="D3" s="2" t="s">
        <v>136</v>
      </c>
      <c r="E3">
        <v>3</v>
      </c>
      <c r="F3">
        <v>1</v>
      </c>
      <c r="G3">
        <v>3</v>
      </c>
      <c r="H3">
        <v>8</v>
      </c>
      <c r="I3">
        <v>3</v>
      </c>
      <c r="J3">
        <f>SUM(Table2[[#This Row],[Outrun]:[pen]])</f>
        <v>18</v>
      </c>
      <c r="K3">
        <f>SUM(Table2[[#This Row],[Outrun]:[fetch]])</f>
        <v>7</v>
      </c>
      <c r="L3">
        <f>80-Table2[[#This Row],[Off]]</f>
        <v>62</v>
      </c>
      <c r="M3" s="28"/>
    </row>
    <row r="4" spans="1:13" x14ac:dyDescent="0.3">
      <c r="A4">
        <v>3</v>
      </c>
      <c r="B4" s="2" t="s">
        <v>68</v>
      </c>
      <c r="C4" s="2" t="s">
        <v>69</v>
      </c>
      <c r="D4" s="2" t="s">
        <v>142</v>
      </c>
      <c r="E4">
        <v>0</v>
      </c>
      <c r="F4">
        <v>0</v>
      </c>
      <c r="G4">
        <v>6</v>
      </c>
      <c r="H4">
        <v>4</v>
      </c>
      <c r="I4">
        <v>10</v>
      </c>
      <c r="J4">
        <f>SUM(Table2[[#This Row],[Outrun]:[pen]])</f>
        <v>20</v>
      </c>
      <c r="K4">
        <f>SUM(Table2[[#This Row],[Outrun]:[fetch]])</f>
        <v>6</v>
      </c>
      <c r="L4">
        <f>80-Table2[[#This Row],[Off]]</f>
        <v>60</v>
      </c>
      <c r="M4" s="28"/>
    </row>
    <row r="5" spans="1:13" x14ac:dyDescent="0.3">
      <c r="A5">
        <v>4</v>
      </c>
      <c r="B5" s="2" t="s">
        <v>2</v>
      </c>
      <c r="C5" s="2" t="s">
        <v>3</v>
      </c>
      <c r="D5" s="2" t="s">
        <v>133</v>
      </c>
      <c r="E5">
        <v>0</v>
      </c>
      <c r="F5">
        <v>0</v>
      </c>
      <c r="G5">
        <v>10</v>
      </c>
      <c r="H5">
        <v>2</v>
      </c>
      <c r="I5">
        <v>10</v>
      </c>
      <c r="J5">
        <f>SUM(Table2[[#This Row],[Outrun]:[pen]])</f>
        <v>22</v>
      </c>
      <c r="K5">
        <f>SUM(Table2[[#This Row],[Outrun]:[fetch]])</f>
        <v>10</v>
      </c>
      <c r="L5">
        <f>80-Table2[[#This Row],[Off]]</f>
        <v>58</v>
      </c>
      <c r="M5" s="28"/>
    </row>
    <row r="6" spans="1:13" x14ac:dyDescent="0.3">
      <c r="A6">
        <v>5</v>
      </c>
      <c r="B6" s="2" t="s">
        <v>91</v>
      </c>
      <c r="C6" s="2" t="s">
        <v>92</v>
      </c>
      <c r="D6" s="2" t="s">
        <v>146</v>
      </c>
      <c r="E6">
        <v>3</v>
      </c>
      <c r="F6">
        <v>0</v>
      </c>
      <c r="G6">
        <v>7</v>
      </c>
      <c r="H6">
        <v>9</v>
      </c>
      <c r="I6">
        <v>3</v>
      </c>
      <c r="J6">
        <f>SUM(Table2[[#This Row],[Outrun]:[pen]])</f>
        <v>22</v>
      </c>
      <c r="K6">
        <f>SUM(Table2[[#This Row],[Outrun]:[fetch]])</f>
        <v>10</v>
      </c>
      <c r="L6">
        <f>80-Table2[[#This Row],[Off]]</f>
        <v>58</v>
      </c>
      <c r="M6" s="28"/>
    </row>
    <row r="7" spans="1:13" x14ac:dyDescent="0.3">
      <c r="A7">
        <v>6</v>
      </c>
      <c r="B7" s="2" t="s">
        <v>25</v>
      </c>
      <c r="C7" s="2" t="s">
        <v>26</v>
      </c>
      <c r="D7" s="2" t="s">
        <v>137</v>
      </c>
      <c r="E7">
        <v>0</v>
      </c>
      <c r="F7">
        <v>1</v>
      </c>
      <c r="G7">
        <v>8</v>
      </c>
      <c r="H7">
        <v>10</v>
      </c>
      <c r="I7">
        <v>5</v>
      </c>
      <c r="J7">
        <f>SUM(Table2[[#This Row],[Outrun]:[pen]])</f>
        <v>24</v>
      </c>
      <c r="K7">
        <f>SUM(Table2[[#This Row],[Outrun]:[fetch]])</f>
        <v>9</v>
      </c>
      <c r="L7">
        <f>80-Table2[[#This Row],[Off]]</f>
        <v>56</v>
      </c>
      <c r="M7" s="28"/>
    </row>
    <row r="8" spans="1:13" x14ac:dyDescent="0.3">
      <c r="A8">
        <v>7</v>
      </c>
      <c r="B8" s="2" t="s">
        <v>10</v>
      </c>
      <c r="C8" s="2" t="s">
        <v>11</v>
      </c>
      <c r="D8" s="2" t="s">
        <v>134</v>
      </c>
      <c r="E8">
        <v>4</v>
      </c>
      <c r="F8">
        <v>2</v>
      </c>
      <c r="G8">
        <v>10</v>
      </c>
      <c r="H8">
        <v>9</v>
      </c>
      <c r="I8">
        <v>0</v>
      </c>
      <c r="J8">
        <f>SUM(Table2[[#This Row],[Outrun]:[pen]])</f>
        <v>25</v>
      </c>
      <c r="K8">
        <f>SUM(Table2[[#This Row],[Outrun]:[fetch]])</f>
        <v>16</v>
      </c>
      <c r="L8">
        <f>80-Table2[[#This Row],[Off]]</f>
        <v>55</v>
      </c>
      <c r="M8" s="28"/>
    </row>
    <row r="9" spans="1:13" x14ac:dyDescent="0.3">
      <c r="A9">
        <v>8</v>
      </c>
      <c r="B9" s="1" t="s">
        <v>34</v>
      </c>
      <c r="C9" s="1" t="s">
        <v>35</v>
      </c>
      <c r="D9" s="1" t="s">
        <v>139</v>
      </c>
      <c r="E9">
        <v>0</v>
      </c>
      <c r="F9">
        <v>0</v>
      </c>
      <c r="G9">
        <v>5</v>
      </c>
      <c r="H9">
        <v>15</v>
      </c>
      <c r="I9">
        <v>10</v>
      </c>
      <c r="J9">
        <f>SUM(Table2[[#This Row],[Outrun]:[pen]])</f>
        <v>30</v>
      </c>
      <c r="K9">
        <f>SUM(Table2[[#This Row],[Outrun]:[fetch]])</f>
        <v>5</v>
      </c>
      <c r="L9">
        <f>80-Table2[[#This Row],[Off]]</f>
        <v>50</v>
      </c>
      <c r="M9" s="28"/>
    </row>
    <row r="10" spans="1:13" x14ac:dyDescent="0.3">
      <c r="A10">
        <v>9</v>
      </c>
      <c r="B10" s="2" t="s">
        <v>34</v>
      </c>
      <c r="C10" s="2" t="s">
        <v>35</v>
      </c>
      <c r="D10" s="2" t="s">
        <v>138</v>
      </c>
      <c r="E10">
        <v>1</v>
      </c>
      <c r="F10">
        <v>1</v>
      </c>
      <c r="G10">
        <v>16</v>
      </c>
      <c r="H10">
        <v>13</v>
      </c>
      <c r="I10">
        <v>10</v>
      </c>
      <c r="J10">
        <f>SUM(Table2[[#This Row],[Outrun]:[pen]])</f>
        <v>41</v>
      </c>
      <c r="K10">
        <f>SUM(Table2[[#This Row],[Outrun]:[fetch]])</f>
        <v>18</v>
      </c>
      <c r="L10">
        <f>80-Table2[[#This Row],[Off]]</f>
        <v>39</v>
      </c>
      <c r="M10" s="28"/>
    </row>
    <row r="11" spans="1:13" x14ac:dyDescent="0.3">
      <c r="A11">
        <v>10</v>
      </c>
      <c r="B11" s="2" t="s">
        <v>84</v>
      </c>
      <c r="C11" s="2" t="s">
        <v>85</v>
      </c>
      <c r="D11" s="2" t="s">
        <v>143</v>
      </c>
      <c r="E11">
        <v>19</v>
      </c>
      <c r="F11">
        <v>2</v>
      </c>
      <c r="G11">
        <v>4</v>
      </c>
      <c r="H11">
        <v>15</v>
      </c>
      <c r="I11">
        <v>1</v>
      </c>
      <c r="J11">
        <f>SUM(Table2[[#This Row],[Outrun]:[pen]])</f>
        <v>41</v>
      </c>
      <c r="K11">
        <f>SUM(Table2[[#This Row],[Outrun]:[fetch]])</f>
        <v>25</v>
      </c>
      <c r="L11">
        <f>80-Table2[[#This Row],[Off]]</f>
        <v>39</v>
      </c>
      <c r="M11" s="28"/>
    </row>
    <row r="12" spans="1:13" x14ac:dyDescent="0.3">
      <c r="A12">
        <v>11</v>
      </c>
      <c r="B12" s="2" t="s">
        <v>98</v>
      </c>
      <c r="C12" s="2" t="s">
        <v>99</v>
      </c>
      <c r="D12" s="2" t="s">
        <v>148</v>
      </c>
      <c r="E12">
        <v>0</v>
      </c>
      <c r="F12">
        <v>1</v>
      </c>
      <c r="G12">
        <v>16</v>
      </c>
      <c r="H12">
        <v>17</v>
      </c>
      <c r="I12">
        <v>10</v>
      </c>
      <c r="J12">
        <f>SUM(Table2[[#This Row],[Outrun]:[pen]])</f>
        <v>44</v>
      </c>
      <c r="K12">
        <f>SUM(Table2[[#This Row],[Outrun]:[fetch]])</f>
        <v>17</v>
      </c>
      <c r="L12">
        <f>80-Table2[[#This Row],[Off]]</f>
        <v>36</v>
      </c>
      <c r="M12" s="28"/>
    </row>
    <row r="13" spans="1:13" x14ac:dyDescent="0.3">
      <c r="A13">
        <v>12</v>
      </c>
      <c r="B13" s="2" t="s">
        <v>125</v>
      </c>
      <c r="C13" s="2" t="s">
        <v>126</v>
      </c>
      <c r="D13" s="2" t="s">
        <v>152</v>
      </c>
      <c r="E13">
        <v>19</v>
      </c>
      <c r="F13">
        <v>3</v>
      </c>
      <c r="G13">
        <v>14</v>
      </c>
      <c r="H13">
        <v>15</v>
      </c>
      <c r="I13">
        <v>10</v>
      </c>
      <c r="J13">
        <f>SUM(Table2[[#This Row],[Outrun]:[pen]])</f>
        <v>61</v>
      </c>
      <c r="K13">
        <f>SUM(Table2[[#This Row],[Outrun]:[fetch]])</f>
        <v>36</v>
      </c>
      <c r="L13">
        <f>80-Table2[[#This Row],[Off]]</f>
        <v>19</v>
      </c>
      <c r="M13" s="28"/>
    </row>
    <row r="14" spans="1:13" x14ac:dyDescent="0.3">
      <c r="A14">
        <v>13</v>
      </c>
      <c r="B14" s="2" t="s">
        <v>88</v>
      </c>
      <c r="C14" s="2" t="s">
        <v>89</v>
      </c>
      <c r="D14" s="2" t="s">
        <v>144</v>
      </c>
      <c r="E14">
        <v>19</v>
      </c>
      <c r="F14">
        <v>1</v>
      </c>
      <c r="G14">
        <v>8</v>
      </c>
      <c r="H14">
        <v>52</v>
      </c>
      <c r="J14">
        <f>SUM(Table2[[#This Row],[Outrun]:[pen]])</f>
        <v>80</v>
      </c>
      <c r="K14">
        <f>SUM(Table2[[#This Row],[Outrun]:[fetch]])</f>
        <v>28</v>
      </c>
      <c r="L14">
        <f>80-Table2[[#This Row],[Off]]</f>
        <v>0</v>
      </c>
      <c r="M14" s="28"/>
    </row>
    <row r="15" spans="1:13" x14ac:dyDescent="0.3">
      <c r="A15">
        <v>14</v>
      </c>
      <c r="B15" s="2" t="s">
        <v>37</v>
      </c>
      <c r="C15" s="2" t="s">
        <v>38</v>
      </c>
      <c r="D15" s="2" t="s">
        <v>181</v>
      </c>
      <c r="E15">
        <v>80</v>
      </c>
      <c r="J15">
        <f>SUM(Table2[[#This Row],[Outrun]:[pen]])</f>
        <v>80</v>
      </c>
      <c r="K15">
        <f>SUM(Table2[[#This Row],[Outrun]:[fetch]])</f>
        <v>80</v>
      </c>
      <c r="L15">
        <f>80-Table2[[#This Row],[Off]]</f>
        <v>0</v>
      </c>
      <c r="M15" s="28"/>
    </row>
    <row r="16" spans="1:13" x14ac:dyDescent="0.3">
      <c r="A16">
        <v>15</v>
      </c>
      <c r="B16" s="2" t="s">
        <v>100</v>
      </c>
      <c r="C16" s="2" t="s">
        <v>101</v>
      </c>
      <c r="D16" s="2" t="s">
        <v>149</v>
      </c>
      <c r="E16">
        <v>80</v>
      </c>
      <c r="J16">
        <f>SUM(Table2[[#This Row],[Outrun]:[pen]])</f>
        <v>80</v>
      </c>
      <c r="K16">
        <f>SUM(Table2[[#This Row],[Outrun]:[fetch]])</f>
        <v>80</v>
      </c>
      <c r="L16">
        <f>80-Table2[[#This Row],[Off]]</f>
        <v>0</v>
      </c>
      <c r="M16" s="28"/>
    </row>
    <row r="17" spans="1:13" x14ac:dyDescent="0.3">
      <c r="A17">
        <v>16</v>
      </c>
      <c r="B17" s="2" t="s">
        <v>51</v>
      </c>
      <c r="C17" s="2" t="s">
        <v>52</v>
      </c>
      <c r="D17" s="2" t="s">
        <v>140</v>
      </c>
      <c r="E17">
        <v>80</v>
      </c>
      <c r="J17">
        <f>SUM(Table2[[#This Row],[Outrun]:[pen]])</f>
        <v>80</v>
      </c>
      <c r="K17">
        <f>SUM(Table2[[#This Row],[Outrun]:[fetch]])</f>
        <v>80</v>
      </c>
      <c r="L17">
        <f>80-Table2[[#This Row],[Off]]</f>
        <v>0</v>
      </c>
      <c r="M17" s="28"/>
    </row>
    <row r="18" spans="1:13" x14ac:dyDescent="0.3">
      <c r="A18">
        <v>17</v>
      </c>
      <c r="B18" s="2" t="s">
        <v>56</v>
      </c>
      <c r="C18" s="2" t="s">
        <v>57</v>
      </c>
      <c r="D18" s="2" t="s">
        <v>141</v>
      </c>
      <c r="E18">
        <v>80</v>
      </c>
      <c r="J18">
        <f>SUM(Table2[[#This Row],[Outrun]:[pen]])</f>
        <v>80</v>
      </c>
      <c r="K18">
        <f>SUM(Table2[[#This Row],[Outrun]:[fetch]])</f>
        <v>80</v>
      </c>
      <c r="L18">
        <f>80-Table2[[#This Row],[Off]]</f>
        <v>0</v>
      </c>
      <c r="M18" s="28"/>
    </row>
    <row r="19" spans="1:13" x14ac:dyDescent="0.3">
      <c r="A19">
        <v>18</v>
      </c>
      <c r="B19" s="2" t="s">
        <v>88</v>
      </c>
      <c r="C19" s="2" t="s">
        <v>89</v>
      </c>
      <c r="D19" s="2" t="s">
        <v>145</v>
      </c>
      <c r="E19">
        <v>80</v>
      </c>
      <c r="J19">
        <f>SUM(Table2[[#This Row],[Outrun]:[pen]])</f>
        <v>80</v>
      </c>
      <c r="K19">
        <f>SUM(Table2[[#This Row],[Outrun]:[fetch]])</f>
        <v>80</v>
      </c>
      <c r="L19">
        <f>80-Table2[[#This Row],[Off]]</f>
        <v>0</v>
      </c>
      <c r="M19" s="28"/>
    </row>
    <row r="20" spans="1:13" x14ac:dyDescent="0.3">
      <c r="A20">
        <v>19</v>
      </c>
      <c r="B20" s="2" t="s">
        <v>96</v>
      </c>
      <c r="C20" s="2" t="s">
        <v>97</v>
      </c>
      <c r="D20" s="2" t="s">
        <v>147</v>
      </c>
      <c r="E20">
        <v>80</v>
      </c>
      <c r="J20">
        <f>SUM(Table2[[#This Row],[Outrun]:[pen]])</f>
        <v>80</v>
      </c>
      <c r="K20">
        <f>SUM(Table2[[#This Row],[Outrun]:[fetch]])</f>
        <v>80</v>
      </c>
      <c r="L20">
        <f>80-Table2[[#This Row],[Off]]</f>
        <v>0</v>
      </c>
      <c r="M20" s="28" t="s">
        <v>179</v>
      </c>
    </row>
    <row r="21" spans="1:13" x14ac:dyDescent="0.3">
      <c r="A21">
        <v>20</v>
      </c>
      <c r="B21" s="2" t="s">
        <v>60</v>
      </c>
      <c r="C21" s="2" t="s">
        <v>61</v>
      </c>
      <c r="D21" s="2" t="s">
        <v>46</v>
      </c>
      <c r="E21">
        <v>80</v>
      </c>
      <c r="J21">
        <f>SUM(Table2[[#This Row],[Outrun]:[pen]])</f>
        <v>80</v>
      </c>
      <c r="K21">
        <f>SUM(Table2[[#This Row],[Outrun]:[fetch]])</f>
        <v>80</v>
      </c>
      <c r="L21">
        <f>80-Table2[[#This Row],[Off]]</f>
        <v>0</v>
      </c>
      <c r="M21" s="28"/>
    </row>
    <row r="22" spans="1:13" x14ac:dyDescent="0.3">
      <c r="A22">
        <v>21</v>
      </c>
      <c r="B22" s="2" t="s">
        <v>123</v>
      </c>
      <c r="C22" s="2" t="s">
        <v>124</v>
      </c>
      <c r="D22" s="2" t="s">
        <v>151</v>
      </c>
      <c r="E22">
        <v>80</v>
      </c>
      <c r="J22">
        <f>SUM(Table2[[#This Row],[Outrun]:[pen]])</f>
        <v>80</v>
      </c>
      <c r="K22">
        <f>SUM(Table2[[#This Row],[Outrun]:[fetch]])</f>
        <v>80</v>
      </c>
      <c r="L22">
        <f>80-Table2[[#This Row],[Off]]</f>
        <v>0</v>
      </c>
      <c r="M22" s="2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N10" sqref="N10"/>
    </sheetView>
  </sheetViews>
  <sheetFormatPr defaultRowHeight="14.4" x14ac:dyDescent="0.3"/>
  <cols>
    <col min="2" max="2" width="16.5546875" customWidth="1"/>
    <col min="3" max="3" width="13.5546875" customWidth="1"/>
    <col min="4" max="4" width="20.5546875" customWidth="1"/>
    <col min="7" max="7" width="10" customWidth="1"/>
  </cols>
  <sheetData>
    <row r="1" spans="1:13" ht="16.2" x14ac:dyDescent="0.3">
      <c r="B1" s="3" t="s">
        <v>0</v>
      </c>
      <c r="C1" s="3" t="s">
        <v>1</v>
      </c>
      <c r="D1" s="3" t="s">
        <v>153</v>
      </c>
      <c r="E1" s="17" t="s">
        <v>191</v>
      </c>
      <c r="F1" s="17" t="s">
        <v>184</v>
      </c>
      <c r="G1" s="17" t="s">
        <v>175</v>
      </c>
      <c r="H1" s="17" t="s">
        <v>176</v>
      </c>
      <c r="I1" s="17" t="s">
        <v>177</v>
      </c>
      <c r="J1" s="17" t="s">
        <v>186</v>
      </c>
      <c r="K1" s="17" t="s">
        <v>192</v>
      </c>
      <c r="L1" s="17" t="s">
        <v>187</v>
      </c>
      <c r="M1" s="17" t="s">
        <v>195</v>
      </c>
    </row>
    <row r="2" spans="1:13" x14ac:dyDescent="0.3">
      <c r="A2">
        <v>1</v>
      </c>
      <c r="B2" s="1" t="s">
        <v>34</v>
      </c>
      <c r="C2" s="1" t="s">
        <v>158</v>
      </c>
      <c r="D2" s="1" t="s">
        <v>162</v>
      </c>
      <c r="E2">
        <v>0</v>
      </c>
      <c r="F2">
        <v>0</v>
      </c>
      <c r="G2">
        <v>3</v>
      </c>
      <c r="H2">
        <v>2</v>
      </c>
      <c r="I2">
        <v>1</v>
      </c>
      <c r="J2">
        <f>SUM(Table211[[#This Row],[Out]:[pen]])</f>
        <v>6</v>
      </c>
      <c r="K2">
        <f>SUM(Table211[[#This Row],[Out]:[fetch]])</f>
        <v>3</v>
      </c>
      <c r="L2">
        <f>80-Table211[[#This Row],[off]]</f>
        <v>74</v>
      </c>
      <c r="M2" s="28"/>
    </row>
    <row r="3" spans="1:13" x14ac:dyDescent="0.3">
      <c r="A3">
        <v>2</v>
      </c>
      <c r="B3" s="2" t="s">
        <v>25</v>
      </c>
      <c r="C3" s="2" t="s">
        <v>26</v>
      </c>
      <c r="D3" s="2" t="s">
        <v>137</v>
      </c>
      <c r="E3">
        <v>2</v>
      </c>
      <c r="F3">
        <v>0</v>
      </c>
      <c r="G3">
        <v>2</v>
      </c>
      <c r="H3">
        <v>11</v>
      </c>
      <c r="J3">
        <f>SUM(Table211[[#This Row],[Out]:[pen]])</f>
        <v>15</v>
      </c>
      <c r="K3">
        <f>SUM(Table211[[#This Row],[Out]:[fetch]])</f>
        <v>4</v>
      </c>
      <c r="L3">
        <f>80-Table211[[#This Row],[off]]</f>
        <v>65</v>
      </c>
      <c r="M3" s="28"/>
    </row>
    <row r="4" spans="1:13" x14ac:dyDescent="0.3">
      <c r="A4">
        <v>3</v>
      </c>
      <c r="B4" s="2" t="s">
        <v>18</v>
      </c>
      <c r="C4" s="2" t="s">
        <v>19</v>
      </c>
      <c r="D4" s="2" t="s">
        <v>135</v>
      </c>
      <c r="E4">
        <v>1</v>
      </c>
      <c r="F4">
        <v>1</v>
      </c>
      <c r="G4">
        <v>4</v>
      </c>
      <c r="H4">
        <v>11</v>
      </c>
      <c r="I4">
        <v>2</v>
      </c>
      <c r="J4">
        <f>SUM(Table211[[#This Row],[Out]:[pen]])</f>
        <v>19</v>
      </c>
      <c r="K4">
        <f>SUM(Table211[[#This Row],[Out]:[fetch]])</f>
        <v>6</v>
      </c>
      <c r="L4">
        <f>80-Table211[[#This Row],[off]]</f>
        <v>61</v>
      </c>
      <c r="M4" s="28"/>
    </row>
    <row r="5" spans="1:13" x14ac:dyDescent="0.3">
      <c r="A5">
        <v>4</v>
      </c>
      <c r="B5" s="2" t="s">
        <v>2</v>
      </c>
      <c r="C5" s="2" t="s">
        <v>3</v>
      </c>
      <c r="D5" s="2" t="s">
        <v>133</v>
      </c>
      <c r="E5">
        <v>2</v>
      </c>
      <c r="F5">
        <v>0</v>
      </c>
      <c r="G5">
        <v>8</v>
      </c>
      <c r="H5">
        <v>9</v>
      </c>
      <c r="I5">
        <v>2</v>
      </c>
      <c r="J5">
        <f>SUM(Table211[[#This Row],[Out]:[pen]])</f>
        <v>21</v>
      </c>
      <c r="K5">
        <f>SUM(Table211[[#This Row],[Out]:[fetch]])</f>
        <v>10</v>
      </c>
      <c r="L5">
        <f>80-Table211[[#This Row],[off]]</f>
        <v>59</v>
      </c>
      <c r="M5" s="28"/>
    </row>
    <row r="6" spans="1:13" x14ac:dyDescent="0.3">
      <c r="A6">
        <v>5</v>
      </c>
      <c r="B6" s="2" t="s">
        <v>98</v>
      </c>
      <c r="C6" s="2" t="s">
        <v>99</v>
      </c>
      <c r="D6" s="2" t="s">
        <v>148</v>
      </c>
      <c r="E6">
        <v>2</v>
      </c>
      <c r="F6">
        <v>1</v>
      </c>
      <c r="G6">
        <v>7</v>
      </c>
      <c r="H6">
        <v>13</v>
      </c>
      <c r="I6">
        <v>0</v>
      </c>
      <c r="J6">
        <f>SUM(Table211[[#This Row],[Out]:[pen]])</f>
        <v>23</v>
      </c>
      <c r="K6">
        <f>SUM(Table211[[#This Row],[Out]:[fetch]])</f>
        <v>10</v>
      </c>
      <c r="L6">
        <f>80-Table211[[#This Row],[off]]</f>
        <v>57</v>
      </c>
      <c r="M6" s="28"/>
    </row>
    <row r="7" spans="1:13" x14ac:dyDescent="0.3">
      <c r="A7">
        <v>6</v>
      </c>
      <c r="B7" s="1" t="s">
        <v>34</v>
      </c>
      <c r="C7" s="1" t="s">
        <v>35</v>
      </c>
      <c r="D7" s="1" t="s">
        <v>139</v>
      </c>
      <c r="E7">
        <v>2</v>
      </c>
      <c r="F7">
        <v>2</v>
      </c>
      <c r="G7">
        <v>5</v>
      </c>
      <c r="H7">
        <v>15</v>
      </c>
      <c r="I7">
        <v>1</v>
      </c>
      <c r="J7">
        <f>SUM(Table211[[#This Row],[Out]:[pen]])</f>
        <v>25</v>
      </c>
      <c r="K7">
        <f>SUM(Table211[[#This Row],[Out]:[fetch]])</f>
        <v>9</v>
      </c>
      <c r="L7">
        <f>80-Table211[[#This Row],[off]]</f>
        <v>55</v>
      </c>
      <c r="M7" s="28"/>
    </row>
    <row r="8" spans="1:13" x14ac:dyDescent="0.3">
      <c r="A8">
        <v>7</v>
      </c>
      <c r="B8" s="2" t="s">
        <v>37</v>
      </c>
      <c r="C8" s="2" t="s">
        <v>38</v>
      </c>
      <c r="D8" s="2" t="s">
        <v>193</v>
      </c>
      <c r="E8">
        <v>4</v>
      </c>
      <c r="F8">
        <v>0</v>
      </c>
      <c r="G8">
        <v>16</v>
      </c>
      <c r="H8">
        <v>6</v>
      </c>
      <c r="I8">
        <v>1</v>
      </c>
      <c r="J8">
        <f>SUM(Table211[[#This Row],[Out]:[pen]])</f>
        <v>27</v>
      </c>
      <c r="K8">
        <f>SUM(Table211[[#This Row],[Out]:[fetch]])</f>
        <v>20</v>
      </c>
      <c r="L8">
        <f>80-Table211[[#This Row],[off]]</f>
        <v>53</v>
      </c>
      <c r="M8" s="28"/>
    </row>
    <row r="9" spans="1:13" x14ac:dyDescent="0.3">
      <c r="A9">
        <v>8</v>
      </c>
      <c r="B9" s="2" t="s">
        <v>84</v>
      </c>
      <c r="C9" s="2" t="s">
        <v>85</v>
      </c>
      <c r="D9" s="2" t="s">
        <v>143</v>
      </c>
      <c r="E9">
        <v>2</v>
      </c>
      <c r="F9">
        <v>2</v>
      </c>
      <c r="G9">
        <v>8</v>
      </c>
      <c r="H9">
        <v>12</v>
      </c>
      <c r="I9">
        <v>4</v>
      </c>
      <c r="J9">
        <f>SUM(Table211[[#This Row],[Out]:[pen]])</f>
        <v>28</v>
      </c>
      <c r="K9">
        <f>SUM(Table211[[#This Row],[Out]:[fetch]])</f>
        <v>12</v>
      </c>
      <c r="L9">
        <f>80-Table211[[#This Row],[off]]</f>
        <v>52</v>
      </c>
      <c r="M9" s="28"/>
    </row>
    <row r="10" spans="1:13" x14ac:dyDescent="0.3">
      <c r="A10">
        <v>9</v>
      </c>
      <c r="B10" s="2" t="s">
        <v>21</v>
      </c>
      <c r="C10" s="2" t="s">
        <v>22</v>
      </c>
      <c r="D10" s="2" t="s">
        <v>136</v>
      </c>
      <c r="E10">
        <v>0</v>
      </c>
      <c r="F10">
        <v>5</v>
      </c>
      <c r="G10">
        <v>8</v>
      </c>
      <c r="H10">
        <v>6</v>
      </c>
      <c r="I10">
        <v>10</v>
      </c>
      <c r="J10">
        <f>SUM(Table211[[#This Row],[Out]:[pen]])</f>
        <v>29</v>
      </c>
      <c r="K10">
        <f>SUM(Table211[[#This Row],[Out]:[fetch]])</f>
        <v>13</v>
      </c>
      <c r="L10">
        <f>80-Table211[[#This Row],[off]]</f>
        <v>51</v>
      </c>
      <c r="M10" s="28"/>
    </row>
    <row r="11" spans="1:13" x14ac:dyDescent="0.3">
      <c r="A11">
        <v>10</v>
      </c>
      <c r="B11" s="2" t="s">
        <v>34</v>
      </c>
      <c r="C11" s="2" t="s">
        <v>35</v>
      </c>
      <c r="D11" s="2" t="s">
        <v>138</v>
      </c>
      <c r="E11">
        <v>2</v>
      </c>
      <c r="F11">
        <v>1</v>
      </c>
      <c r="G11">
        <v>9</v>
      </c>
      <c r="H11">
        <v>12</v>
      </c>
      <c r="I11">
        <v>6</v>
      </c>
      <c r="J11">
        <f>SUM(Table211[[#This Row],[Out]:[pen]])</f>
        <v>30</v>
      </c>
      <c r="K11">
        <f>SUM(Table211[[#This Row],[Out]:[fetch]])</f>
        <v>12</v>
      </c>
      <c r="L11">
        <f>80-Table211[[#This Row],[off]]</f>
        <v>50</v>
      </c>
      <c r="M11" s="28"/>
    </row>
    <row r="12" spans="1:13" x14ac:dyDescent="0.3">
      <c r="A12">
        <v>11</v>
      </c>
      <c r="B12" s="2" t="s">
        <v>56</v>
      </c>
      <c r="C12" s="2" t="s">
        <v>57</v>
      </c>
      <c r="D12" s="2" t="s">
        <v>141</v>
      </c>
      <c r="E12">
        <v>2</v>
      </c>
      <c r="F12">
        <v>1</v>
      </c>
      <c r="G12">
        <v>14</v>
      </c>
      <c r="H12">
        <v>18</v>
      </c>
      <c r="I12">
        <v>0</v>
      </c>
      <c r="J12">
        <f>SUM(Table211[[#This Row],[Out]:[pen]])</f>
        <v>35</v>
      </c>
      <c r="K12">
        <f>SUM(Table211[[#This Row],[Out]:[fetch]])</f>
        <v>17</v>
      </c>
      <c r="L12">
        <f>80-Table211[[#This Row],[off]]</f>
        <v>45</v>
      </c>
      <c r="M12" s="28"/>
    </row>
    <row r="13" spans="1:13" x14ac:dyDescent="0.3">
      <c r="A13">
        <v>12</v>
      </c>
      <c r="B13" s="2" t="s">
        <v>123</v>
      </c>
      <c r="C13" s="2" t="s">
        <v>124</v>
      </c>
      <c r="D13" s="2" t="s">
        <v>151</v>
      </c>
      <c r="E13">
        <v>4</v>
      </c>
      <c r="F13">
        <v>2</v>
      </c>
      <c r="G13">
        <v>8</v>
      </c>
      <c r="H13">
        <v>15</v>
      </c>
      <c r="I13">
        <v>10</v>
      </c>
      <c r="J13">
        <f>SUM(Table211[[#This Row],[Out]:[pen]])</f>
        <v>39</v>
      </c>
      <c r="K13">
        <f>SUM(Table211[[#This Row],[Out]:[fetch]])</f>
        <v>14</v>
      </c>
      <c r="L13">
        <f>80-Table211[[#This Row],[off]]</f>
        <v>41</v>
      </c>
      <c r="M13" s="28"/>
    </row>
    <row r="14" spans="1:13" x14ac:dyDescent="0.3">
      <c r="A14">
        <v>13</v>
      </c>
      <c r="B14" s="2" t="s">
        <v>91</v>
      </c>
      <c r="C14" s="2" t="s">
        <v>92</v>
      </c>
      <c r="D14" s="2" t="s">
        <v>146</v>
      </c>
      <c r="E14">
        <v>3</v>
      </c>
      <c r="F14">
        <v>2</v>
      </c>
      <c r="G14">
        <v>19</v>
      </c>
      <c r="H14">
        <v>16</v>
      </c>
      <c r="I14">
        <v>1</v>
      </c>
      <c r="J14">
        <f>SUM(Table211[[#This Row],[Out]:[pen]])</f>
        <v>41</v>
      </c>
      <c r="K14">
        <f>SUM(Table211[[#This Row],[Out]:[fetch]])</f>
        <v>24</v>
      </c>
      <c r="L14">
        <f>80-Table211[[#This Row],[off]]</f>
        <v>39</v>
      </c>
      <c r="M14" s="28"/>
    </row>
    <row r="15" spans="1:13" x14ac:dyDescent="0.3">
      <c r="A15">
        <v>14</v>
      </c>
      <c r="B15" s="2" t="s">
        <v>96</v>
      </c>
      <c r="C15" s="2" t="s">
        <v>97</v>
      </c>
      <c r="D15" s="2" t="s">
        <v>147</v>
      </c>
      <c r="E15">
        <v>2</v>
      </c>
      <c r="F15">
        <v>1</v>
      </c>
      <c r="G15">
        <v>2</v>
      </c>
      <c r="H15">
        <v>75</v>
      </c>
      <c r="J15">
        <f>SUM(Table211[[#This Row],[Out]:[pen]])</f>
        <v>80</v>
      </c>
      <c r="K15">
        <f>SUM(Table211[[#This Row],[Out]:[fetch]])</f>
        <v>5</v>
      </c>
      <c r="L15">
        <f>80-Table211[[#This Row],[off]]</f>
        <v>0</v>
      </c>
      <c r="M15" s="28"/>
    </row>
    <row r="16" spans="1:13" x14ac:dyDescent="0.3">
      <c r="A16">
        <v>15</v>
      </c>
      <c r="B16" s="2" t="s">
        <v>10</v>
      </c>
      <c r="C16" s="2" t="s">
        <v>11</v>
      </c>
      <c r="D16" s="2" t="s">
        <v>134</v>
      </c>
      <c r="E16">
        <v>2</v>
      </c>
      <c r="F16">
        <v>2</v>
      </c>
      <c r="G16">
        <v>10</v>
      </c>
      <c r="H16">
        <v>66</v>
      </c>
      <c r="J16">
        <f>SUM(Table211[[#This Row],[Out]:[pen]])</f>
        <v>80</v>
      </c>
      <c r="K16">
        <f>SUM(Table211[[#This Row],[Out]:[fetch]])</f>
        <v>14</v>
      </c>
      <c r="L16">
        <f>80-Table211[[#This Row],[off]]</f>
        <v>0</v>
      </c>
      <c r="M16" s="28"/>
    </row>
    <row r="17" spans="1:13" x14ac:dyDescent="0.3">
      <c r="A17">
        <v>16</v>
      </c>
      <c r="B17" s="2" t="s">
        <v>68</v>
      </c>
      <c r="C17" s="2" t="s">
        <v>69</v>
      </c>
      <c r="D17" s="2" t="s">
        <v>142</v>
      </c>
      <c r="E17">
        <v>4</v>
      </c>
      <c r="F17">
        <v>4</v>
      </c>
      <c r="G17">
        <v>10</v>
      </c>
      <c r="H17">
        <v>62</v>
      </c>
      <c r="J17">
        <f>SUM(Table211[[#This Row],[Out]:[pen]])</f>
        <v>80</v>
      </c>
      <c r="K17">
        <f>SUM(Table211[[#This Row],[Out]:[fetch]])</f>
        <v>18</v>
      </c>
      <c r="L17">
        <f>80-Table211[[#This Row],[off]]</f>
        <v>0</v>
      </c>
      <c r="M17" s="28"/>
    </row>
    <row r="18" spans="1:13" x14ac:dyDescent="0.3">
      <c r="A18">
        <v>17</v>
      </c>
      <c r="B18" s="2" t="s">
        <v>100</v>
      </c>
      <c r="C18" s="2" t="s">
        <v>101</v>
      </c>
      <c r="D18" s="2" t="s">
        <v>149</v>
      </c>
      <c r="E18">
        <v>3</v>
      </c>
      <c r="F18">
        <v>2</v>
      </c>
      <c r="G18">
        <v>15</v>
      </c>
      <c r="H18">
        <v>60</v>
      </c>
      <c r="J18">
        <f>SUM(Table211[[#This Row],[Out]:[pen]])</f>
        <v>80</v>
      </c>
      <c r="K18">
        <f>SUM(Table211[[#This Row],[Out]:[fetch]])</f>
        <v>20</v>
      </c>
      <c r="L18">
        <f>80-Table211[[#This Row],[off]]</f>
        <v>0</v>
      </c>
      <c r="M18" s="28"/>
    </row>
    <row r="19" spans="1:13" x14ac:dyDescent="0.3">
      <c r="A19">
        <v>18</v>
      </c>
      <c r="B19" s="2" t="s">
        <v>88</v>
      </c>
      <c r="C19" s="2" t="s">
        <v>89</v>
      </c>
      <c r="D19" s="2" t="s">
        <v>144</v>
      </c>
      <c r="E19">
        <v>80</v>
      </c>
      <c r="J19">
        <f>SUM(Table211[[#This Row],[Out]:[pen]])</f>
        <v>80</v>
      </c>
      <c r="K19">
        <f>SUM(Table211[[#This Row],[Out]:[fetch]])</f>
        <v>80</v>
      </c>
      <c r="L19">
        <f>80-Table211[[#This Row],[off]]</f>
        <v>0</v>
      </c>
      <c r="M19" s="28"/>
    </row>
    <row r="20" spans="1:13" x14ac:dyDescent="0.3">
      <c r="A20">
        <v>19</v>
      </c>
      <c r="B20" s="2" t="s">
        <v>121</v>
      </c>
      <c r="C20" s="2" t="s">
        <v>122</v>
      </c>
      <c r="D20" s="2" t="s">
        <v>150</v>
      </c>
      <c r="E20">
        <v>80</v>
      </c>
      <c r="J20">
        <f>SUM(Table211[[#This Row],[Out]:[pen]])</f>
        <v>80</v>
      </c>
      <c r="K20">
        <f>SUM(Table211[[#This Row],[Out]:[fetch]])</f>
        <v>80</v>
      </c>
      <c r="L20">
        <f>80-Table211[[#This Row],[off]]</f>
        <v>0</v>
      </c>
      <c r="M20" s="28"/>
    </row>
    <row r="21" spans="1:13" x14ac:dyDescent="0.3">
      <c r="A21">
        <v>20</v>
      </c>
      <c r="B21" s="2" t="s">
        <v>51</v>
      </c>
      <c r="C21" s="2" t="s">
        <v>52</v>
      </c>
      <c r="D21" s="2" t="s">
        <v>140</v>
      </c>
      <c r="E21">
        <v>80</v>
      </c>
      <c r="J21">
        <f>SUM(Table211[[#This Row],[Out]:[pen]])</f>
        <v>80</v>
      </c>
      <c r="K21">
        <f>SUM(Table211[[#This Row],[Out]:[fetch]])</f>
        <v>80</v>
      </c>
      <c r="L21">
        <f>80-Table211[[#This Row],[off]]</f>
        <v>0</v>
      </c>
      <c r="M21" s="28" t="s">
        <v>196</v>
      </c>
    </row>
    <row r="22" spans="1:13" x14ac:dyDescent="0.3">
      <c r="A22">
        <v>21</v>
      </c>
      <c r="B22" s="2" t="s">
        <v>125</v>
      </c>
      <c r="C22" s="2" t="s">
        <v>126</v>
      </c>
      <c r="D22" s="2" t="s">
        <v>152</v>
      </c>
      <c r="E22">
        <v>3</v>
      </c>
      <c r="F22">
        <v>9</v>
      </c>
      <c r="G22">
        <v>68</v>
      </c>
      <c r="J22">
        <f>SUM(Table211[[#This Row],[Out]:[pen]])</f>
        <v>80</v>
      </c>
      <c r="K22">
        <f>SUM(Table211[[#This Row],[Out]:[fetch]])</f>
        <v>80</v>
      </c>
      <c r="L22">
        <f>80-Table211[[#This Row],[off]]</f>
        <v>0</v>
      </c>
      <c r="M22" s="28" t="s">
        <v>194</v>
      </c>
    </row>
    <row r="23" spans="1:13" x14ac:dyDescent="0.3">
      <c r="A23">
        <v>22</v>
      </c>
      <c r="B23" s="2" t="s">
        <v>88</v>
      </c>
      <c r="C23" s="2" t="s">
        <v>89</v>
      </c>
      <c r="D23" s="2" t="s">
        <v>145</v>
      </c>
      <c r="E23">
        <v>80</v>
      </c>
      <c r="J23">
        <f>SUM(Table211[[#This Row],[Out]:[pen]])</f>
        <v>80</v>
      </c>
      <c r="K23">
        <f>SUM(Table211[[#This Row],[Out]:[fetch]])</f>
        <v>80</v>
      </c>
      <c r="L23">
        <f>80-Table211[[#This Row],[off]]</f>
        <v>0</v>
      </c>
      <c r="M23" s="28" t="s">
        <v>196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B1" workbookViewId="0">
      <selection activeCell="J22" sqref="J22"/>
    </sheetView>
  </sheetViews>
  <sheetFormatPr defaultRowHeight="14.4" x14ac:dyDescent="0.3"/>
  <cols>
    <col min="2" max="2" width="19.77734375" customWidth="1"/>
    <col min="3" max="3" width="22" customWidth="1"/>
    <col min="4" max="4" width="24.5546875" customWidth="1"/>
    <col min="11" max="11" width="13.6640625" customWidth="1"/>
  </cols>
  <sheetData>
    <row r="1" spans="1:13" ht="16.2" x14ac:dyDescent="0.3">
      <c r="A1" t="s">
        <v>182</v>
      </c>
      <c r="B1" s="3" t="s">
        <v>0</v>
      </c>
      <c r="C1" s="3" t="s">
        <v>1</v>
      </c>
      <c r="D1" s="3" t="s">
        <v>153</v>
      </c>
      <c r="E1" s="17" t="s">
        <v>208</v>
      </c>
      <c r="F1" s="17" t="s">
        <v>184</v>
      </c>
      <c r="G1" s="17" t="s">
        <v>175</v>
      </c>
      <c r="H1" s="17" t="s">
        <v>176</v>
      </c>
      <c r="I1" s="17" t="s">
        <v>177</v>
      </c>
      <c r="J1" s="17" t="s">
        <v>209</v>
      </c>
      <c r="K1" s="17" t="s">
        <v>210</v>
      </c>
      <c r="L1" s="17" t="s">
        <v>172</v>
      </c>
      <c r="M1" s="17" t="s">
        <v>212</v>
      </c>
    </row>
    <row r="2" spans="1:13" x14ac:dyDescent="0.3">
      <c r="A2">
        <v>1</v>
      </c>
      <c r="B2" s="2" t="s">
        <v>25</v>
      </c>
      <c r="C2" s="2" t="s">
        <v>26</v>
      </c>
      <c r="D2" s="2" t="s">
        <v>137</v>
      </c>
      <c r="E2">
        <v>3</v>
      </c>
      <c r="F2">
        <v>1</v>
      </c>
      <c r="G2">
        <v>3</v>
      </c>
      <c r="H2">
        <v>1</v>
      </c>
      <c r="I2">
        <v>0</v>
      </c>
      <c r="J2">
        <f>SUM(Table213[[#This Row],[OutRun]:[pen]])</f>
        <v>8</v>
      </c>
      <c r="K2">
        <f>SUM(Table213[[#This Row],[OutRun]:[fetch]])</f>
        <v>7</v>
      </c>
      <c r="L2">
        <f>80-Table213[[#This Row],[Poff]]</f>
        <v>72</v>
      </c>
      <c r="M2" s="28"/>
    </row>
    <row r="3" spans="1:13" x14ac:dyDescent="0.3">
      <c r="A3">
        <v>2</v>
      </c>
      <c r="B3" s="2" t="s">
        <v>2</v>
      </c>
      <c r="C3" s="2" t="s">
        <v>3</v>
      </c>
      <c r="D3" s="2" t="s">
        <v>133</v>
      </c>
      <c r="E3">
        <v>0</v>
      </c>
      <c r="F3">
        <v>2</v>
      </c>
      <c r="G3">
        <v>5</v>
      </c>
      <c r="H3">
        <v>4</v>
      </c>
      <c r="I3">
        <v>0</v>
      </c>
      <c r="J3">
        <f>SUM(Table213[[#This Row],[OutRun]:[pen]])</f>
        <v>11</v>
      </c>
      <c r="K3">
        <f>SUM(Table213[[#This Row],[OutRun]:[fetch]])</f>
        <v>7</v>
      </c>
      <c r="L3">
        <f>80-Table213[[#This Row],[Poff]]</f>
        <v>69</v>
      </c>
      <c r="M3" s="28"/>
    </row>
    <row r="4" spans="1:13" x14ac:dyDescent="0.3">
      <c r="A4">
        <v>3</v>
      </c>
      <c r="B4" s="2" t="s">
        <v>21</v>
      </c>
      <c r="C4" s="2" t="s">
        <v>22</v>
      </c>
      <c r="D4" s="2" t="s">
        <v>136</v>
      </c>
      <c r="E4">
        <v>2</v>
      </c>
      <c r="F4">
        <v>2</v>
      </c>
      <c r="G4">
        <v>3</v>
      </c>
      <c r="H4">
        <v>8</v>
      </c>
      <c r="I4">
        <v>0</v>
      </c>
      <c r="J4">
        <f>SUM(Table213[[#This Row],[OutRun]:[pen]])</f>
        <v>15</v>
      </c>
      <c r="K4">
        <f>SUM(Table213[[#This Row],[OutRun]:[fetch]])</f>
        <v>7</v>
      </c>
      <c r="L4">
        <f>80-Table213[[#This Row],[Poff]]</f>
        <v>65</v>
      </c>
      <c r="M4" s="28"/>
    </row>
    <row r="5" spans="1:13" x14ac:dyDescent="0.3">
      <c r="A5">
        <v>4</v>
      </c>
      <c r="B5" s="2" t="s">
        <v>18</v>
      </c>
      <c r="C5" s="2" t="s">
        <v>19</v>
      </c>
      <c r="D5" s="2" t="s">
        <v>135</v>
      </c>
      <c r="E5">
        <v>0</v>
      </c>
      <c r="F5">
        <v>1</v>
      </c>
      <c r="G5">
        <v>3</v>
      </c>
      <c r="H5">
        <v>13</v>
      </c>
      <c r="I5">
        <v>0</v>
      </c>
      <c r="J5">
        <f>SUM(Table213[[#This Row],[OutRun]:[pen]])</f>
        <v>17</v>
      </c>
      <c r="K5">
        <f>SUM(Table213[[#This Row],[OutRun]:[fetch]])</f>
        <v>4</v>
      </c>
      <c r="L5">
        <f>80-Table213[[#This Row],[Poff]]</f>
        <v>63</v>
      </c>
      <c r="M5" s="28"/>
    </row>
    <row r="6" spans="1:13" x14ac:dyDescent="0.3">
      <c r="A6">
        <v>5</v>
      </c>
      <c r="B6" s="2" t="s">
        <v>10</v>
      </c>
      <c r="C6" s="2" t="s">
        <v>11</v>
      </c>
      <c r="D6" s="2" t="s">
        <v>134</v>
      </c>
      <c r="E6">
        <v>0</v>
      </c>
      <c r="F6">
        <v>3</v>
      </c>
      <c r="G6">
        <v>5</v>
      </c>
      <c r="H6">
        <v>8</v>
      </c>
      <c r="I6">
        <v>3</v>
      </c>
      <c r="J6">
        <f>SUM(Table213[[#This Row],[OutRun]:[pen]])</f>
        <v>19</v>
      </c>
      <c r="K6">
        <f>SUM(Table213[[#This Row],[OutRun]:[fetch]])</f>
        <v>8</v>
      </c>
      <c r="L6">
        <f>80-Table213[[#This Row],[Poff]]</f>
        <v>61</v>
      </c>
      <c r="M6" s="28"/>
    </row>
    <row r="7" spans="1:13" x14ac:dyDescent="0.3">
      <c r="A7">
        <v>6</v>
      </c>
      <c r="B7" s="1" t="s">
        <v>34</v>
      </c>
      <c r="C7" s="1" t="s">
        <v>35</v>
      </c>
      <c r="D7" s="1" t="s">
        <v>139</v>
      </c>
      <c r="E7">
        <v>2</v>
      </c>
      <c r="F7">
        <v>2</v>
      </c>
      <c r="G7">
        <v>13</v>
      </c>
      <c r="H7">
        <v>2</v>
      </c>
      <c r="I7">
        <v>3</v>
      </c>
      <c r="J7">
        <f>SUM(Table213[[#This Row],[OutRun]:[pen]])</f>
        <v>22</v>
      </c>
      <c r="K7">
        <f>SUM(Table213[[#This Row],[OutRun]:[fetch]])</f>
        <v>17</v>
      </c>
      <c r="L7">
        <f>80-Table213[[#This Row],[Poff]]</f>
        <v>58</v>
      </c>
      <c r="M7" s="28"/>
    </row>
    <row r="8" spans="1:13" x14ac:dyDescent="0.3">
      <c r="A8">
        <v>7</v>
      </c>
      <c r="B8" s="2" t="s">
        <v>37</v>
      </c>
      <c r="C8" s="2" t="s">
        <v>38</v>
      </c>
      <c r="D8" s="2" t="s">
        <v>181</v>
      </c>
      <c r="E8">
        <v>3</v>
      </c>
      <c r="F8">
        <v>1</v>
      </c>
      <c r="G8">
        <v>4</v>
      </c>
      <c r="H8">
        <v>15</v>
      </c>
      <c r="I8">
        <v>1</v>
      </c>
      <c r="J8">
        <f>SUM(Table213[[#This Row],[OutRun]:[pen]])</f>
        <v>24</v>
      </c>
      <c r="K8">
        <f>SUM(Table213[[#This Row],[OutRun]:[fetch]])</f>
        <v>8</v>
      </c>
      <c r="L8">
        <f>80-Table213[[#This Row],[Poff]]</f>
        <v>56</v>
      </c>
      <c r="M8" s="28"/>
    </row>
    <row r="9" spans="1:13" x14ac:dyDescent="0.3">
      <c r="A9">
        <v>8</v>
      </c>
      <c r="B9" s="2" t="s">
        <v>199</v>
      </c>
      <c r="C9" s="2" t="s">
        <v>203</v>
      </c>
      <c r="D9" s="2" t="s">
        <v>211</v>
      </c>
      <c r="E9">
        <v>0</v>
      </c>
      <c r="F9">
        <v>7</v>
      </c>
      <c r="G9">
        <v>9</v>
      </c>
      <c r="H9">
        <v>5</v>
      </c>
      <c r="I9">
        <v>10</v>
      </c>
      <c r="J9">
        <f>SUM(Table213[[#This Row],[OutRun]:[pen]])</f>
        <v>31</v>
      </c>
      <c r="K9">
        <f>SUM(Table213[[#This Row],[OutRun]:[fetch]])</f>
        <v>16</v>
      </c>
      <c r="L9">
        <f>80-Table213[[#This Row],[Poff]]</f>
        <v>49</v>
      </c>
      <c r="M9" s="28"/>
    </row>
    <row r="10" spans="1:13" x14ac:dyDescent="0.3">
      <c r="A10">
        <v>9</v>
      </c>
      <c r="B10" s="2" t="s">
        <v>51</v>
      </c>
      <c r="C10" s="2" t="s">
        <v>52</v>
      </c>
      <c r="D10" s="2" t="s">
        <v>140</v>
      </c>
      <c r="E10">
        <v>1</v>
      </c>
      <c r="F10">
        <v>1</v>
      </c>
      <c r="G10">
        <v>16</v>
      </c>
      <c r="H10">
        <v>10</v>
      </c>
      <c r="I10">
        <v>10</v>
      </c>
      <c r="J10">
        <f>SUM(Table213[[#This Row],[OutRun]:[pen]])</f>
        <v>38</v>
      </c>
      <c r="K10">
        <f>SUM(Table213[[#This Row],[OutRun]:[fetch]])</f>
        <v>18</v>
      </c>
      <c r="L10">
        <f>80-Table213[[#This Row],[Poff]]</f>
        <v>42</v>
      </c>
      <c r="M10" s="28"/>
    </row>
    <row r="11" spans="1:13" x14ac:dyDescent="0.3">
      <c r="A11">
        <v>10</v>
      </c>
      <c r="B11" s="2" t="s">
        <v>98</v>
      </c>
      <c r="C11" s="2" t="s">
        <v>99</v>
      </c>
      <c r="D11" s="2" t="s">
        <v>148</v>
      </c>
      <c r="E11">
        <v>3</v>
      </c>
      <c r="F11">
        <v>2</v>
      </c>
      <c r="G11">
        <v>18</v>
      </c>
      <c r="H11">
        <v>5</v>
      </c>
      <c r="I11">
        <v>10</v>
      </c>
      <c r="J11">
        <f>SUM(Table213[[#This Row],[OutRun]:[pen]])</f>
        <v>38</v>
      </c>
      <c r="K11">
        <f>SUM(Table213[[#This Row],[OutRun]:[fetch]])</f>
        <v>23</v>
      </c>
      <c r="L11">
        <f>80-Table213[[#This Row],[Poff]]</f>
        <v>42</v>
      </c>
      <c r="M11" s="28"/>
    </row>
    <row r="12" spans="1:13" x14ac:dyDescent="0.3">
      <c r="A12">
        <v>11</v>
      </c>
      <c r="B12" s="2" t="s">
        <v>68</v>
      </c>
      <c r="C12" s="2" t="s">
        <v>69</v>
      </c>
      <c r="D12" s="2" t="s">
        <v>142</v>
      </c>
      <c r="E12">
        <v>2</v>
      </c>
      <c r="F12">
        <v>2</v>
      </c>
      <c r="G12">
        <v>14</v>
      </c>
      <c r="H12">
        <v>13</v>
      </c>
      <c r="I12">
        <v>10</v>
      </c>
      <c r="J12">
        <f>SUM(Table213[[#This Row],[OutRun]:[pen]])</f>
        <v>41</v>
      </c>
      <c r="K12">
        <f>SUM(Table213[[#This Row],[OutRun]:[fetch]])</f>
        <v>18</v>
      </c>
      <c r="L12">
        <f>80-Table213[[#This Row],[Poff]]</f>
        <v>39</v>
      </c>
      <c r="M12" s="28"/>
    </row>
    <row r="13" spans="1:13" x14ac:dyDescent="0.3">
      <c r="A13">
        <v>12</v>
      </c>
      <c r="B13" s="2" t="s">
        <v>84</v>
      </c>
      <c r="C13" s="2" t="s">
        <v>85</v>
      </c>
      <c r="D13" s="2" t="s">
        <v>143</v>
      </c>
      <c r="E13">
        <v>16</v>
      </c>
      <c r="F13">
        <v>2</v>
      </c>
      <c r="G13">
        <v>9</v>
      </c>
      <c r="H13">
        <v>13</v>
      </c>
      <c r="I13">
        <v>10</v>
      </c>
      <c r="J13">
        <f>SUM(Table213[[#This Row],[OutRun]:[pen]])</f>
        <v>50</v>
      </c>
      <c r="K13">
        <f>SUM(Table213[[#This Row],[OutRun]:[fetch]])</f>
        <v>27</v>
      </c>
      <c r="L13">
        <f>80-Table213[[#This Row],[Poff]]</f>
        <v>30</v>
      </c>
      <c r="M13" s="28"/>
    </row>
    <row r="14" spans="1:13" x14ac:dyDescent="0.3">
      <c r="A14">
        <v>13</v>
      </c>
      <c r="B14" s="2" t="s">
        <v>100</v>
      </c>
      <c r="C14" s="2" t="s">
        <v>101</v>
      </c>
      <c r="D14" s="2" t="s">
        <v>149</v>
      </c>
      <c r="E14">
        <v>1</v>
      </c>
      <c r="F14">
        <v>1</v>
      </c>
      <c r="G14">
        <v>8</v>
      </c>
      <c r="H14">
        <v>12</v>
      </c>
      <c r="I14">
        <v>58</v>
      </c>
      <c r="J14">
        <f>SUM(Table213[[#This Row],[OutRun]:[pen]])</f>
        <v>80</v>
      </c>
      <c r="K14">
        <f>SUM(Table213[[#This Row],[OutRun]:[fetch]])</f>
        <v>10</v>
      </c>
      <c r="L14">
        <f>80-Table213[[#This Row],[Poff]]</f>
        <v>0</v>
      </c>
      <c r="M14" s="28" t="s">
        <v>198</v>
      </c>
    </row>
    <row r="15" spans="1:13" x14ac:dyDescent="0.3">
      <c r="A15">
        <v>14</v>
      </c>
      <c r="B15" s="2" t="s">
        <v>34</v>
      </c>
      <c r="C15" s="2" t="s">
        <v>35</v>
      </c>
      <c r="D15" s="2" t="s">
        <v>138</v>
      </c>
      <c r="E15">
        <v>2</v>
      </c>
      <c r="F15">
        <v>2</v>
      </c>
      <c r="G15">
        <v>7</v>
      </c>
      <c r="H15">
        <v>69</v>
      </c>
      <c r="J15">
        <f>SUM(Table213[[#This Row],[OutRun]:[pen]])</f>
        <v>80</v>
      </c>
      <c r="K15">
        <f>SUM(Table213[[#This Row],[OutRun]:[fetch]])</f>
        <v>11</v>
      </c>
      <c r="L15">
        <f>80-Table213[[#This Row],[Poff]]</f>
        <v>0</v>
      </c>
      <c r="M15" s="28" t="s">
        <v>198</v>
      </c>
    </row>
    <row r="16" spans="1:13" x14ac:dyDescent="0.3">
      <c r="A16">
        <v>15</v>
      </c>
      <c r="B16" s="2" t="s">
        <v>125</v>
      </c>
      <c r="C16" s="2" t="s">
        <v>126</v>
      </c>
      <c r="D16" s="2" t="s">
        <v>152</v>
      </c>
      <c r="E16">
        <v>9</v>
      </c>
      <c r="F16">
        <v>7</v>
      </c>
      <c r="G16">
        <v>11</v>
      </c>
      <c r="H16">
        <v>53</v>
      </c>
      <c r="J16">
        <f>SUM(Table213[[#This Row],[OutRun]:[pen]])</f>
        <v>80</v>
      </c>
      <c r="K16">
        <f>SUM(Table213[[#This Row],[OutRun]:[fetch]])</f>
        <v>27</v>
      </c>
      <c r="L16">
        <f>80-Table213[[#This Row],[Poff]]</f>
        <v>0</v>
      </c>
      <c r="M16" s="28" t="s">
        <v>198</v>
      </c>
    </row>
    <row r="17" spans="1:13" x14ac:dyDescent="0.3">
      <c r="A17">
        <v>16</v>
      </c>
      <c r="B17" s="2" t="s">
        <v>123</v>
      </c>
      <c r="C17" s="2" t="s">
        <v>124</v>
      </c>
      <c r="D17" s="2" t="s">
        <v>151</v>
      </c>
      <c r="E17">
        <v>80</v>
      </c>
      <c r="J17">
        <f>SUM(Table213[[#This Row],[OutRun]:[pen]])</f>
        <v>80</v>
      </c>
      <c r="K17">
        <f>SUM(Table213[[#This Row],[OutRun]:[fetch]])</f>
        <v>80</v>
      </c>
      <c r="L17">
        <f>80-Table213[[#This Row],[Poff]]</f>
        <v>0</v>
      </c>
      <c r="M17" s="28" t="s">
        <v>198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Open Overall</vt:lpstr>
      <vt:lpstr>Tuesday Open Handlers</vt:lpstr>
      <vt:lpstr>Wed Open Running order</vt:lpstr>
      <vt:lpstr>Thursday Open Running Order</vt:lpstr>
      <vt:lpstr>PN - TUE</vt:lpstr>
      <vt:lpstr>PN-WED</vt:lpstr>
      <vt:lpstr>PN-Thursday</vt:lpstr>
      <vt:lpstr>osThr</vt:lpstr>
      <vt:lpstr>osTue</vt:lpstr>
      <vt:lpstr>osWed</vt:lpstr>
      <vt:lpstr>'PN - TUE'!Print_Area</vt:lpstr>
      <vt:lpstr>'PN-WED'!Print_Area</vt:lpstr>
      <vt:lpstr>'Thursday Open Running Order'!Print_Area</vt:lpstr>
      <vt:lpstr>'Tuesday Open Handlers'!Print_Area</vt:lpstr>
      <vt:lpstr>'Wed Open Running order'!Print_Area</vt:lpstr>
    </vt:vector>
  </TitlesOfParts>
  <Company>MillerCoors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Shepard</dc:creator>
  <cp:lastModifiedBy>Shepard, Jim</cp:lastModifiedBy>
  <cp:lastPrinted>2017-10-10T21:23:13Z</cp:lastPrinted>
  <dcterms:created xsi:type="dcterms:W3CDTF">2017-10-07T17:57:46Z</dcterms:created>
  <dcterms:modified xsi:type="dcterms:W3CDTF">2017-10-22T18:40:20Z</dcterms:modified>
</cp:coreProperties>
</file>